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 activeTab="2"/>
  </bookViews>
  <sheets>
    <sheet name="Φύλλο1" sheetId="1" r:id="rId1"/>
    <sheet name="Φύλλο2" sheetId="2" r:id="rId2"/>
    <sheet name="Φύλλο3" sheetId="3" r:id="rId3"/>
    <sheet name="Φύλλο4" sheetId="4" r:id="rId4"/>
  </sheets>
  <calcPr calcId="125725"/>
</workbook>
</file>

<file path=xl/calcChain.xml><?xml version="1.0" encoding="utf-8"?>
<calcChain xmlns="http://schemas.openxmlformats.org/spreadsheetml/2006/main">
  <c r="Y43" i="2"/>
  <c r="Z43"/>
  <c r="Y44"/>
  <c r="Z44"/>
  <c r="AA44"/>
  <c r="Y45"/>
  <c r="Z45"/>
  <c r="AA45"/>
  <c r="AB45"/>
  <c r="Y46"/>
  <c r="Z46"/>
  <c r="AA46"/>
  <c r="AB46"/>
  <c r="AC46"/>
  <c r="Y47"/>
  <c r="Z47"/>
  <c r="AA47"/>
  <c r="AB47"/>
  <c r="AC47"/>
  <c r="AD47"/>
  <c r="Y48"/>
  <c r="Z48"/>
  <c r="AA48"/>
  <c r="AB48"/>
  <c r="AC48"/>
  <c r="AD48"/>
  <c r="AE48"/>
  <c r="Y49"/>
  <c r="Z49"/>
  <c r="AA49"/>
  <c r="AB49"/>
  <c r="AC49"/>
  <c r="AD49"/>
  <c r="AE49"/>
  <c r="AF49"/>
  <c r="Y50"/>
  <c r="Z50"/>
  <c r="AA50"/>
  <c r="AB50"/>
  <c r="AC50"/>
  <c r="AD50"/>
  <c r="AE50"/>
  <c r="AF50"/>
  <c r="AG50"/>
  <c r="Y42"/>
  <c r="Z30" l="1"/>
  <c r="Z31"/>
  <c r="AA31"/>
  <c r="Z32"/>
  <c r="AA32"/>
  <c r="AB32"/>
  <c r="Z33"/>
  <c r="AA33"/>
  <c r="AB33"/>
  <c r="AC33"/>
  <c r="Z34"/>
  <c r="AA34"/>
  <c r="AB34"/>
  <c r="AC34"/>
  <c r="AD34"/>
  <c r="Z35"/>
  <c r="AA35"/>
  <c r="AB35"/>
  <c r="AC35"/>
  <c r="AD35"/>
  <c r="AE35"/>
  <c r="Z36"/>
  <c r="AA36"/>
  <c r="AB36"/>
  <c r="AC36"/>
  <c r="AD36"/>
  <c r="AE36"/>
  <c r="AF36"/>
  <c r="Z37"/>
  <c r="AA37"/>
  <c r="AB37"/>
  <c r="AC37"/>
  <c r="AD37"/>
  <c r="AE37"/>
  <c r="AF37"/>
  <c r="AG37"/>
  <c r="Y30"/>
  <c r="Y31"/>
  <c r="Y32"/>
  <c r="Y33"/>
  <c r="Y34"/>
  <c r="Y35"/>
  <c r="Y36"/>
  <c r="Y37"/>
  <c r="Y29"/>
  <c r="I65" i="1" l="1"/>
  <c r="I64"/>
  <c r="E61"/>
  <c r="F61"/>
  <c r="G61"/>
  <c r="H61"/>
  <c r="E62"/>
  <c r="F62"/>
  <c r="G62"/>
  <c r="H62"/>
  <c r="F60"/>
  <c r="G60"/>
  <c r="H60"/>
  <c r="E60"/>
  <c r="E53"/>
  <c r="F53"/>
  <c r="G53"/>
  <c r="H53"/>
  <c r="E54"/>
  <c r="F54"/>
  <c r="G54"/>
  <c r="H54"/>
  <c r="F52"/>
  <c r="G52"/>
  <c r="H52"/>
  <c r="E52"/>
  <c r="I36"/>
  <c r="I35"/>
  <c r="E32"/>
  <c r="F32"/>
  <c r="G32"/>
  <c r="H32"/>
  <c r="E33"/>
  <c r="F33"/>
  <c r="G33"/>
  <c r="H33"/>
  <c r="F31"/>
  <c r="G31"/>
  <c r="H31"/>
  <c r="E31"/>
  <c r="F24"/>
  <c r="E24"/>
  <c r="G24"/>
  <c r="H24"/>
  <c r="E25"/>
  <c r="F25"/>
  <c r="G25"/>
  <c r="H25"/>
  <c r="E23"/>
  <c r="F23"/>
  <c r="G23"/>
  <c r="H23"/>
</calcChain>
</file>

<file path=xl/sharedStrings.xml><?xml version="1.0" encoding="utf-8"?>
<sst xmlns="http://schemas.openxmlformats.org/spreadsheetml/2006/main" count="276" uniqueCount="64">
  <si>
    <t>Μετακινήσεις ανά νοικοκυριό</t>
  </si>
  <si>
    <t>Μέγεθος νοικοκυριού</t>
  </si>
  <si>
    <t>3-4</t>
  </si>
  <si>
    <t>5+</t>
  </si>
  <si>
    <t>2+</t>
  </si>
  <si>
    <t>Ιδιοκτησία ΙΧ</t>
  </si>
  <si>
    <t>Κατανομή νοικοκυριών ανά μέγεθος &amp; ιδιοκτ. ΙΧ</t>
  </si>
  <si>
    <t>Νοικοκ.</t>
  </si>
  <si>
    <t>Αριθμός νοικοκυριών ανά κατηγορία</t>
  </si>
  <si>
    <t>Συνολικός αριθμός μετακινήσεων ανά κατηγορία</t>
  </si>
  <si>
    <t>Συνολικός αριθμός μετακινήσεων</t>
  </si>
  <si>
    <t>Μέσος αριθμός μετακινήσεων ανά νοικοκυριό στην περιοχή μελέτης</t>
  </si>
  <si>
    <t>Προβλεπόμενη Κατανομή Νοικοκυριών ανα μέγεθος και Ιδιοκτησία ΙΧ</t>
  </si>
  <si>
    <t>Ζώνη</t>
  </si>
  <si>
    <t>Παραγόμενες μετακινήσεις</t>
  </si>
  <si>
    <t>Ελκόμενες μετακινήσεις</t>
  </si>
  <si>
    <t>Ιδιοκτησία Ι.Χ.</t>
  </si>
  <si>
    <t>Εισόδημα ανά νοικοκυριό</t>
  </si>
  <si>
    <t>Αριθμός Νοικοκυριών</t>
  </si>
  <si>
    <t>Αριθμός απασχολούμενων</t>
  </si>
  <si>
    <t>Συνολικές προσφερόμενες θέσεις εργασίας</t>
  </si>
  <si>
    <t>Θέσεις εργασίας στον τομέα μεταποίησης</t>
  </si>
  <si>
    <t>Θέσεις εργασίας στον τομέα εμπορίου</t>
  </si>
  <si>
    <t>Άλλες θέσεις εργασίας</t>
  </si>
  <si>
    <t>Υ1</t>
  </si>
  <si>
    <t>Υ2</t>
  </si>
  <si>
    <t>Χ1</t>
  </si>
  <si>
    <t>Χ2</t>
  </si>
  <si>
    <t>Χ3</t>
  </si>
  <si>
    <t>Χ4</t>
  </si>
  <si>
    <t>Χ5</t>
  </si>
  <si>
    <t>Χ6</t>
  </si>
  <si>
    <t>Χ7</t>
  </si>
  <si>
    <t>Χ8</t>
  </si>
  <si>
    <t>ΈΞΟΔΟΣ ΣΥΜΠΕΡΑΣΜΑΤΟΣ</t>
  </si>
  <si>
    <t>Στατιστικά παλινδρόμησης</t>
  </si>
  <si>
    <t>Πολλαπλό R</t>
  </si>
  <si>
    <t>R Τετράγωνο</t>
  </si>
  <si>
    <t>Προσαρμοσμένο R Τετράγωνο</t>
  </si>
  <si>
    <t>Τυπικό σφάλμα</t>
  </si>
  <si>
    <t>Μέγεθος δείγματος</t>
  </si>
  <si>
    <t>ΑΝΑΛΥΣΗ ΔΙΑΚΥΜΑΝΣΗΣ</t>
  </si>
  <si>
    <t>Παλινδρόμηση</t>
  </si>
  <si>
    <t>Υπόλοιπο</t>
  </si>
  <si>
    <t>Σύνολο</t>
  </si>
  <si>
    <t>Τεταγμένη επί την αρχή</t>
  </si>
  <si>
    <t>βαθμοί ελευθερίας</t>
  </si>
  <si>
    <t>SS</t>
  </si>
  <si>
    <t>MS</t>
  </si>
  <si>
    <t>F</t>
  </si>
  <si>
    <t>Σημαντικότητα F</t>
  </si>
  <si>
    <t>Συντελεστές</t>
  </si>
  <si>
    <t>t</t>
  </si>
  <si>
    <t>τιμή-P</t>
  </si>
  <si>
    <t>Κατώτερο 95%</t>
  </si>
  <si>
    <t>Υψηλότερο 95%</t>
  </si>
  <si>
    <t>Κατώτερο 95,0%</t>
  </si>
  <si>
    <t>Υψηλότερο 95,0%</t>
  </si>
  <si>
    <t>Μεταβλητή X 1</t>
  </si>
  <si>
    <t>Y1-X1</t>
  </si>
  <si>
    <t>Y1-X2</t>
  </si>
  <si>
    <t>Y1-X3</t>
  </si>
  <si>
    <t>Y1-X5</t>
  </si>
  <si>
    <t>Y1-X7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</si>
</sst>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sz val="7.5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lightUp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 diagonalDown="1"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 style="thin">
        <color auto="1"/>
      </diagonal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2" borderId="22" xfId="0" applyFill="1" applyBorder="1"/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5" xfId="0" applyBorder="1"/>
    <xf numFmtId="0" fontId="0" fillId="0" borderId="8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5" xfId="0" applyBorder="1"/>
    <xf numFmtId="0" fontId="0" fillId="0" borderId="36" xfId="0" applyBorder="1"/>
    <xf numFmtId="1" fontId="0" fillId="0" borderId="0" xfId="0" applyNumberFormat="1"/>
    <xf numFmtId="1" fontId="0" fillId="0" borderId="26" xfId="0" applyNumberFormat="1" applyBorder="1"/>
    <xf numFmtId="1" fontId="0" fillId="0" borderId="35" xfId="0" applyNumberFormat="1" applyBorder="1"/>
    <xf numFmtId="1" fontId="0" fillId="0" borderId="36" xfId="0" applyNumberFormat="1" applyBorder="1"/>
    <xf numFmtId="1" fontId="0" fillId="0" borderId="5" xfId="0" applyNumberFormat="1" applyBorder="1"/>
    <xf numFmtId="1" fontId="0" fillId="0" borderId="6" xfId="0" applyNumberFormat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0" fontId="1" fillId="0" borderId="1" xfId="0" applyFont="1" applyBorder="1" applyAlignment="1">
      <alignment horizontal="center"/>
    </xf>
    <xf numFmtId="0" fontId="0" fillId="0" borderId="37" xfId="0" applyBorder="1"/>
    <xf numFmtId="0" fontId="0" fillId="0" borderId="0" xfId="0" applyFill="1" applyBorder="1" applyAlignment="1"/>
    <xf numFmtId="0" fontId="0" fillId="0" borderId="38" xfId="0" applyFill="1" applyBorder="1" applyAlignment="1"/>
    <xf numFmtId="0" fontId="5" fillId="0" borderId="39" xfId="0" applyFont="1" applyFill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3" borderId="0" xfId="0" applyFill="1" applyBorder="1" applyAlignment="1"/>
    <xf numFmtId="0" fontId="0" fillId="4" borderId="38" xfId="0" applyFill="1" applyBorder="1" applyAlignment="1"/>
    <xf numFmtId="0" fontId="5" fillId="0" borderId="39" xfId="0" applyFont="1" applyFill="1" applyBorder="1" applyAlignment="1">
      <alignment horizontal="centerContinuous"/>
    </xf>
    <xf numFmtId="0" fontId="0" fillId="5" borderId="0" xfId="0" applyFill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X1-Y1</c:v>
          </c:tx>
          <c:spPr>
            <a:ln w="28575">
              <a:noFill/>
            </a:ln>
          </c:spPr>
          <c:xVal>
            <c:numRef>
              <c:f>Φύλλο2!$E$8:$E$22</c:f>
              <c:numCache>
                <c:formatCode>General</c:formatCode>
                <c:ptCount val="15"/>
                <c:pt idx="0">
                  <c:v>1.2</c:v>
                </c:pt>
                <c:pt idx="1">
                  <c:v>1.5</c:v>
                </c:pt>
                <c:pt idx="2">
                  <c:v>1.8</c:v>
                </c:pt>
                <c:pt idx="3">
                  <c:v>1.5</c:v>
                </c:pt>
                <c:pt idx="4">
                  <c:v>1.8</c:v>
                </c:pt>
                <c:pt idx="5">
                  <c:v>2.1</c:v>
                </c:pt>
                <c:pt idx="6">
                  <c:v>2.7</c:v>
                </c:pt>
                <c:pt idx="7">
                  <c:v>1.2</c:v>
                </c:pt>
                <c:pt idx="8">
                  <c:v>0.8</c:v>
                </c:pt>
                <c:pt idx="9">
                  <c:v>0.7</c:v>
                </c:pt>
                <c:pt idx="10">
                  <c:v>1.5</c:v>
                </c:pt>
                <c:pt idx="11">
                  <c:v>0.8</c:v>
                </c:pt>
                <c:pt idx="12">
                  <c:v>1.8</c:v>
                </c:pt>
                <c:pt idx="13">
                  <c:v>1.9</c:v>
                </c:pt>
                <c:pt idx="14">
                  <c:v>1.9</c:v>
                </c:pt>
              </c:numCache>
            </c:numRef>
          </c:xVal>
          <c:yVal>
            <c:numRef>
              <c:f>Φύλλο2!$C$8:$C$23</c:f>
              <c:numCache>
                <c:formatCode>General</c:formatCode>
                <c:ptCount val="16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X1-Y2</c:v>
          </c:tx>
          <c:spPr>
            <a:ln w="28575">
              <a:noFill/>
            </a:ln>
          </c:spPr>
          <c:xVal>
            <c:numRef>
              <c:f>Φύλλο2!$E$8:$E$22</c:f>
              <c:numCache>
                <c:formatCode>General</c:formatCode>
                <c:ptCount val="15"/>
                <c:pt idx="0">
                  <c:v>1.2</c:v>
                </c:pt>
                <c:pt idx="1">
                  <c:v>1.5</c:v>
                </c:pt>
                <c:pt idx="2">
                  <c:v>1.8</c:v>
                </c:pt>
                <c:pt idx="3">
                  <c:v>1.5</c:v>
                </c:pt>
                <c:pt idx="4">
                  <c:v>1.8</c:v>
                </c:pt>
                <c:pt idx="5">
                  <c:v>2.1</c:v>
                </c:pt>
                <c:pt idx="6">
                  <c:v>2.7</c:v>
                </c:pt>
                <c:pt idx="7">
                  <c:v>1.2</c:v>
                </c:pt>
                <c:pt idx="8">
                  <c:v>0.8</c:v>
                </c:pt>
                <c:pt idx="9">
                  <c:v>0.7</c:v>
                </c:pt>
                <c:pt idx="10">
                  <c:v>1.5</c:v>
                </c:pt>
                <c:pt idx="11">
                  <c:v>0.8</c:v>
                </c:pt>
                <c:pt idx="12">
                  <c:v>1.8</c:v>
                </c:pt>
                <c:pt idx="13">
                  <c:v>1.9</c:v>
                </c:pt>
                <c:pt idx="14">
                  <c:v>1.9</c:v>
                </c:pt>
              </c:numCache>
            </c:numRef>
          </c:xVal>
          <c:yVal>
            <c:numRef>
              <c:f>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61195776"/>
        <c:axId val="61197312"/>
      </c:scatterChart>
      <c:valAx>
        <c:axId val="61195776"/>
        <c:scaling>
          <c:orientation val="minMax"/>
        </c:scaling>
        <c:axPos val="b"/>
        <c:numFmt formatCode="General" sourceLinked="1"/>
        <c:tickLblPos val="nextTo"/>
        <c:crossAx val="61197312"/>
        <c:crosses val="autoZero"/>
        <c:crossBetween val="midCat"/>
      </c:valAx>
      <c:valAx>
        <c:axId val="61197312"/>
        <c:scaling>
          <c:orientation val="minMax"/>
        </c:scaling>
        <c:axPos val="l"/>
        <c:majorGridlines/>
        <c:numFmt formatCode="General" sourceLinked="1"/>
        <c:tickLblPos val="nextTo"/>
        <c:crossAx val="611957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X2-Y1</c:v>
          </c:tx>
          <c:spPr>
            <a:ln w="28575">
              <a:noFill/>
            </a:ln>
          </c:spPr>
          <c:xVal>
            <c:numRef>
              <c:f>Φύλλο2!$F$8:$F$22</c:f>
              <c:numCache>
                <c:formatCode>General</c:formatCode>
                <c:ptCount val="15"/>
                <c:pt idx="0">
                  <c:v>4305</c:v>
                </c:pt>
                <c:pt idx="1">
                  <c:v>7103</c:v>
                </c:pt>
                <c:pt idx="2">
                  <c:v>9505</c:v>
                </c:pt>
                <c:pt idx="3">
                  <c:v>7106</c:v>
                </c:pt>
                <c:pt idx="4">
                  <c:v>10052</c:v>
                </c:pt>
                <c:pt idx="5">
                  <c:v>12513</c:v>
                </c:pt>
                <c:pt idx="6">
                  <c:v>19221</c:v>
                </c:pt>
                <c:pt idx="7">
                  <c:v>4339</c:v>
                </c:pt>
                <c:pt idx="8">
                  <c:v>1305</c:v>
                </c:pt>
                <c:pt idx="9">
                  <c:v>1198</c:v>
                </c:pt>
                <c:pt idx="10">
                  <c:v>7211</c:v>
                </c:pt>
                <c:pt idx="11">
                  <c:v>1121</c:v>
                </c:pt>
                <c:pt idx="12">
                  <c:v>9083</c:v>
                </c:pt>
                <c:pt idx="13">
                  <c:v>11041</c:v>
                </c:pt>
                <c:pt idx="14">
                  <c:v>11051</c:v>
                </c:pt>
              </c:numCache>
            </c:numRef>
          </c:xVal>
          <c:yVal>
            <c:numRef>
              <c:f>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Χ2-Υ2</c:v>
          </c:tx>
          <c:spPr>
            <a:ln w="28575">
              <a:noFill/>
            </a:ln>
          </c:spPr>
          <c:xVal>
            <c:numRef>
              <c:f>Φύλλο2!$F$8:$F$22</c:f>
              <c:numCache>
                <c:formatCode>General</c:formatCode>
                <c:ptCount val="15"/>
                <c:pt idx="0">
                  <c:v>4305</c:v>
                </c:pt>
                <c:pt idx="1">
                  <c:v>7103</c:v>
                </c:pt>
                <c:pt idx="2">
                  <c:v>9505</c:v>
                </c:pt>
                <c:pt idx="3">
                  <c:v>7106</c:v>
                </c:pt>
                <c:pt idx="4">
                  <c:v>10052</c:v>
                </c:pt>
                <c:pt idx="5">
                  <c:v>12513</c:v>
                </c:pt>
                <c:pt idx="6">
                  <c:v>19221</c:v>
                </c:pt>
                <c:pt idx="7">
                  <c:v>4339</c:v>
                </c:pt>
                <c:pt idx="8">
                  <c:v>1305</c:v>
                </c:pt>
                <c:pt idx="9">
                  <c:v>1198</c:v>
                </c:pt>
                <c:pt idx="10">
                  <c:v>7211</c:v>
                </c:pt>
                <c:pt idx="11">
                  <c:v>1121</c:v>
                </c:pt>
                <c:pt idx="12">
                  <c:v>9083</c:v>
                </c:pt>
                <c:pt idx="13">
                  <c:v>11041</c:v>
                </c:pt>
                <c:pt idx="14">
                  <c:v>11051</c:v>
                </c:pt>
              </c:numCache>
            </c:numRef>
          </c:xVal>
          <c:yVal>
            <c:numRef>
              <c:f>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63142144"/>
        <c:axId val="63152128"/>
      </c:scatterChart>
      <c:valAx>
        <c:axId val="63142144"/>
        <c:scaling>
          <c:orientation val="minMax"/>
        </c:scaling>
        <c:axPos val="b"/>
        <c:numFmt formatCode="General" sourceLinked="1"/>
        <c:tickLblPos val="nextTo"/>
        <c:crossAx val="63152128"/>
        <c:crosses val="autoZero"/>
        <c:crossBetween val="midCat"/>
      </c:valAx>
      <c:valAx>
        <c:axId val="63152128"/>
        <c:scaling>
          <c:orientation val="minMax"/>
        </c:scaling>
        <c:axPos val="l"/>
        <c:majorGridlines/>
        <c:numFmt formatCode="General" sourceLinked="1"/>
        <c:tickLblPos val="nextTo"/>
        <c:crossAx val="631421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X4-Y1</c:v>
          </c:tx>
          <c:spPr>
            <a:ln w="28575">
              <a:noFill/>
            </a:ln>
          </c:spPr>
          <c:xVal>
            <c:numRef>
              <c:f>Φύλλο2!$H$8:$H$22</c:f>
              <c:numCache>
                <c:formatCode>General</c:formatCode>
                <c:ptCount val="15"/>
                <c:pt idx="0">
                  <c:v>358</c:v>
                </c:pt>
                <c:pt idx="1">
                  <c:v>418</c:v>
                </c:pt>
                <c:pt idx="2">
                  <c:v>421</c:v>
                </c:pt>
                <c:pt idx="3">
                  <c:v>235</c:v>
                </c:pt>
                <c:pt idx="4">
                  <c:v>265</c:v>
                </c:pt>
                <c:pt idx="5">
                  <c:v>158</c:v>
                </c:pt>
                <c:pt idx="6">
                  <c:v>487</c:v>
                </c:pt>
                <c:pt idx="7">
                  <c:v>987</c:v>
                </c:pt>
                <c:pt idx="8">
                  <c:v>857</c:v>
                </c:pt>
                <c:pt idx="9">
                  <c:v>125</c:v>
                </c:pt>
                <c:pt idx="10">
                  <c:v>847</c:v>
                </c:pt>
                <c:pt idx="11">
                  <c:v>759</c:v>
                </c:pt>
                <c:pt idx="12">
                  <c:v>547</c:v>
                </c:pt>
                <c:pt idx="13">
                  <c:v>389</c:v>
                </c:pt>
                <c:pt idx="14">
                  <c:v>457</c:v>
                </c:pt>
              </c:numCache>
            </c:numRef>
          </c:xVal>
          <c:yVal>
            <c:numRef>
              <c:f>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Χ4-Υ2</c:v>
          </c:tx>
          <c:spPr>
            <a:ln w="28575">
              <a:noFill/>
            </a:ln>
          </c:spPr>
          <c:xVal>
            <c:numRef>
              <c:f>Φύλλο2!$H$8:$H$22</c:f>
              <c:numCache>
                <c:formatCode>General</c:formatCode>
                <c:ptCount val="15"/>
                <c:pt idx="0">
                  <c:v>358</c:v>
                </c:pt>
                <c:pt idx="1">
                  <c:v>418</c:v>
                </c:pt>
                <c:pt idx="2">
                  <c:v>421</c:v>
                </c:pt>
                <c:pt idx="3">
                  <c:v>235</c:v>
                </c:pt>
                <c:pt idx="4">
                  <c:v>265</c:v>
                </c:pt>
                <c:pt idx="5">
                  <c:v>158</c:v>
                </c:pt>
                <c:pt idx="6">
                  <c:v>487</c:v>
                </c:pt>
                <c:pt idx="7">
                  <c:v>987</c:v>
                </c:pt>
                <c:pt idx="8">
                  <c:v>857</c:v>
                </c:pt>
                <c:pt idx="9">
                  <c:v>125</c:v>
                </c:pt>
                <c:pt idx="10">
                  <c:v>847</c:v>
                </c:pt>
                <c:pt idx="11">
                  <c:v>759</c:v>
                </c:pt>
                <c:pt idx="12">
                  <c:v>547</c:v>
                </c:pt>
                <c:pt idx="13">
                  <c:v>389</c:v>
                </c:pt>
                <c:pt idx="14">
                  <c:v>457</c:v>
                </c:pt>
              </c:numCache>
            </c:numRef>
          </c:xVal>
          <c:yVal>
            <c:numRef>
              <c:f>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69402624"/>
        <c:axId val="69404160"/>
      </c:scatterChart>
      <c:valAx>
        <c:axId val="69402624"/>
        <c:scaling>
          <c:orientation val="minMax"/>
        </c:scaling>
        <c:axPos val="b"/>
        <c:numFmt formatCode="General" sourceLinked="1"/>
        <c:tickLblPos val="nextTo"/>
        <c:crossAx val="69404160"/>
        <c:crosses val="autoZero"/>
        <c:crossBetween val="midCat"/>
      </c:valAx>
      <c:valAx>
        <c:axId val="69404160"/>
        <c:scaling>
          <c:orientation val="minMax"/>
        </c:scaling>
        <c:axPos val="l"/>
        <c:majorGridlines/>
        <c:numFmt formatCode="General" sourceLinked="1"/>
        <c:tickLblPos val="nextTo"/>
        <c:crossAx val="694026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X3-Y1</c:v>
          </c:tx>
          <c:spPr>
            <a:ln w="28575">
              <a:noFill/>
            </a:ln>
          </c:spPr>
          <c:xVal>
            <c:numRef>
              <c:f>Φύλλο2!$G$8:$G$22</c:f>
              <c:numCache>
                <c:formatCode>General</c:formatCode>
                <c:ptCount val="15"/>
                <c:pt idx="0">
                  <c:v>2587</c:v>
                </c:pt>
                <c:pt idx="1">
                  <c:v>2605</c:v>
                </c:pt>
                <c:pt idx="2">
                  <c:v>2788</c:v>
                </c:pt>
                <c:pt idx="3">
                  <c:v>2356</c:v>
                </c:pt>
                <c:pt idx="4">
                  <c:v>1988</c:v>
                </c:pt>
                <c:pt idx="5">
                  <c:v>1058</c:v>
                </c:pt>
                <c:pt idx="6">
                  <c:v>825</c:v>
                </c:pt>
                <c:pt idx="7">
                  <c:v>2687</c:v>
                </c:pt>
                <c:pt idx="8">
                  <c:v>2350</c:v>
                </c:pt>
                <c:pt idx="9">
                  <c:v>2876</c:v>
                </c:pt>
                <c:pt idx="10">
                  <c:v>1986</c:v>
                </c:pt>
                <c:pt idx="11">
                  <c:v>2987</c:v>
                </c:pt>
                <c:pt idx="12">
                  <c:v>1578</c:v>
                </c:pt>
                <c:pt idx="13">
                  <c:v>1278</c:v>
                </c:pt>
                <c:pt idx="14">
                  <c:v>1089</c:v>
                </c:pt>
              </c:numCache>
            </c:numRef>
          </c:xVal>
          <c:yVal>
            <c:numRef>
              <c:f>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Χ3-Υ2</c:v>
          </c:tx>
          <c:spPr>
            <a:ln w="28575">
              <a:noFill/>
            </a:ln>
          </c:spPr>
          <c:xVal>
            <c:numRef>
              <c:f>Φύλλο2!$G$8:$G$22</c:f>
              <c:numCache>
                <c:formatCode>General</c:formatCode>
                <c:ptCount val="15"/>
                <c:pt idx="0">
                  <c:v>2587</c:v>
                </c:pt>
                <c:pt idx="1">
                  <c:v>2605</c:v>
                </c:pt>
                <c:pt idx="2">
                  <c:v>2788</c:v>
                </c:pt>
                <c:pt idx="3">
                  <c:v>2356</c:v>
                </c:pt>
                <c:pt idx="4">
                  <c:v>1988</c:v>
                </c:pt>
                <c:pt idx="5">
                  <c:v>1058</c:v>
                </c:pt>
                <c:pt idx="6">
                  <c:v>825</c:v>
                </c:pt>
                <c:pt idx="7">
                  <c:v>2687</c:v>
                </c:pt>
                <c:pt idx="8">
                  <c:v>2350</c:v>
                </c:pt>
                <c:pt idx="9">
                  <c:v>2876</c:v>
                </c:pt>
                <c:pt idx="10">
                  <c:v>1986</c:v>
                </c:pt>
                <c:pt idx="11">
                  <c:v>2987</c:v>
                </c:pt>
                <c:pt idx="12">
                  <c:v>1578</c:v>
                </c:pt>
                <c:pt idx="13">
                  <c:v>1278</c:v>
                </c:pt>
                <c:pt idx="14">
                  <c:v>1089</c:v>
                </c:pt>
              </c:numCache>
            </c:numRef>
          </c:xVal>
          <c:yVal>
            <c:numRef>
              <c:f>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69432448"/>
        <c:axId val="69433984"/>
      </c:scatterChart>
      <c:valAx>
        <c:axId val="69432448"/>
        <c:scaling>
          <c:orientation val="minMax"/>
        </c:scaling>
        <c:axPos val="b"/>
        <c:numFmt formatCode="General" sourceLinked="1"/>
        <c:tickLblPos val="nextTo"/>
        <c:crossAx val="69433984"/>
        <c:crosses val="autoZero"/>
        <c:crossBetween val="midCat"/>
      </c:valAx>
      <c:valAx>
        <c:axId val="69433984"/>
        <c:scaling>
          <c:orientation val="minMax"/>
        </c:scaling>
        <c:axPos val="l"/>
        <c:majorGridlines/>
        <c:numFmt formatCode="General" sourceLinked="1"/>
        <c:tickLblPos val="nextTo"/>
        <c:crossAx val="694324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X5-Y1</c:v>
          </c:tx>
          <c:spPr>
            <a:ln w="28575">
              <a:noFill/>
            </a:ln>
          </c:spPr>
          <c:xVal>
            <c:numRef>
              <c:f>Φύλλο2!$I$8:$I$22</c:f>
              <c:numCache>
                <c:formatCode>General</c:formatCode>
                <c:ptCount val="15"/>
                <c:pt idx="0">
                  <c:v>495</c:v>
                </c:pt>
                <c:pt idx="1">
                  <c:v>360</c:v>
                </c:pt>
                <c:pt idx="2">
                  <c:v>281</c:v>
                </c:pt>
                <c:pt idx="3">
                  <c:v>410</c:v>
                </c:pt>
                <c:pt idx="4">
                  <c:v>223</c:v>
                </c:pt>
                <c:pt idx="5">
                  <c:v>123</c:v>
                </c:pt>
                <c:pt idx="6">
                  <c:v>99</c:v>
                </c:pt>
                <c:pt idx="7">
                  <c:v>341</c:v>
                </c:pt>
                <c:pt idx="8">
                  <c:v>503</c:v>
                </c:pt>
                <c:pt idx="9">
                  <c:v>304</c:v>
                </c:pt>
                <c:pt idx="10">
                  <c:v>272</c:v>
                </c:pt>
                <c:pt idx="11">
                  <c:v>544</c:v>
                </c:pt>
                <c:pt idx="12">
                  <c:v>209</c:v>
                </c:pt>
                <c:pt idx="13">
                  <c:v>201</c:v>
                </c:pt>
                <c:pt idx="14">
                  <c:v>127</c:v>
                </c:pt>
              </c:numCache>
            </c:numRef>
          </c:xVal>
          <c:yVal>
            <c:numRef>
              <c:f>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Χ5-Υ2</c:v>
          </c:tx>
          <c:spPr>
            <a:ln w="28575">
              <a:noFill/>
            </a:ln>
          </c:spPr>
          <c:xVal>
            <c:numRef>
              <c:f>Φύλλο2!$I$8:$I$22</c:f>
              <c:numCache>
                <c:formatCode>General</c:formatCode>
                <c:ptCount val="15"/>
                <c:pt idx="0">
                  <c:v>495</c:v>
                </c:pt>
                <c:pt idx="1">
                  <c:v>360</c:v>
                </c:pt>
                <c:pt idx="2">
                  <c:v>281</c:v>
                </c:pt>
                <c:pt idx="3">
                  <c:v>410</c:v>
                </c:pt>
                <c:pt idx="4">
                  <c:v>223</c:v>
                </c:pt>
                <c:pt idx="5">
                  <c:v>123</c:v>
                </c:pt>
                <c:pt idx="6">
                  <c:v>99</c:v>
                </c:pt>
                <c:pt idx="7">
                  <c:v>341</c:v>
                </c:pt>
                <c:pt idx="8">
                  <c:v>503</c:v>
                </c:pt>
                <c:pt idx="9">
                  <c:v>304</c:v>
                </c:pt>
                <c:pt idx="10">
                  <c:v>272</c:v>
                </c:pt>
                <c:pt idx="11">
                  <c:v>544</c:v>
                </c:pt>
                <c:pt idx="12">
                  <c:v>209</c:v>
                </c:pt>
                <c:pt idx="13">
                  <c:v>201</c:v>
                </c:pt>
                <c:pt idx="14">
                  <c:v>127</c:v>
                </c:pt>
              </c:numCache>
            </c:numRef>
          </c:xVal>
          <c:yVal>
            <c:numRef>
              <c:f>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69445888"/>
        <c:axId val="76349440"/>
      </c:scatterChart>
      <c:valAx>
        <c:axId val="69445888"/>
        <c:scaling>
          <c:orientation val="minMax"/>
        </c:scaling>
        <c:axPos val="b"/>
        <c:numFmt formatCode="General" sourceLinked="1"/>
        <c:tickLblPos val="nextTo"/>
        <c:crossAx val="76349440"/>
        <c:crosses val="autoZero"/>
        <c:crossBetween val="midCat"/>
      </c:valAx>
      <c:valAx>
        <c:axId val="76349440"/>
        <c:scaling>
          <c:orientation val="minMax"/>
        </c:scaling>
        <c:axPos val="l"/>
        <c:majorGridlines/>
        <c:numFmt formatCode="General" sourceLinked="1"/>
        <c:tickLblPos val="nextTo"/>
        <c:crossAx val="694458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X6-Y1</c:v>
          </c:tx>
          <c:spPr>
            <a:ln w="28575">
              <a:noFill/>
            </a:ln>
          </c:spPr>
          <c:xVal>
            <c:numRef>
              <c:f>Φύλλο2!$J$8:$J$22</c:f>
              <c:numCache>
                <c:formatCode>General</c:formatCode>
                <c:ptCount val="15"/>
                <c:pt idx="0">
                  <c:v>33</c:v>
                </c:pt>
                <c:pt idx="1">
                  <c:v>29</c:v>
                </c:pt>
                <c:pt idx="2">
                  <c:v>76</c:v>
                </c:pt>
                <c:pt idx="3">
                  <c:v>21</c:v>
                </c:pt>
                <c:pt idx="4">
                  <c:v>58</c:v>
                </c:pt>
                <c:pt idx="5">
                  <c:v>37</c:v>
                </c:pt>
                <c:pt idx="6">
                  <c:v>3</c:v>
                </c:pt>
                <c:pt idx="7">
                  <c:v>78</c:v>
                </c:pt>
                <c:pt idx="8">
                  <c:v>111</c:v>
                </c:pt>
                <c:pt idx="9">
                  <c:v>88</c:v>
                </c:pt>
                <c:pt idx="10">
                  <c:v>27</c:v>
                </c:pt>
                <c:pt idx="11">
                  <c:v>125</c:v>
                </c:pt>
                <c:pt idx="12">
                  <c:v>4</c:v>
                </c:pt>
                <c:pt idx="13">
                  <c:v>50</c:v>
                </c:pt>
                <c:pt idx="14">
                  <c:v>18</c:v>
                </c:pt>
              </c:numCache>
            </c:numRef>
          </c:xVal>
          <c:yVal>
            <c:numRef>
              <c:f>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X6-Y2</c:v>
          </c:tx>
          <c:spPr>
            <a:ln w="28575">
              <a:noFill/>
            </a:ln>
          </c:spPr>
          <c:xVal>
            <c:numRef>
              <c:f>Φύλλο2!$J$8:$J$22</c:f>
              <c:numCache>
                <c:formatCode>General</c:formatCode>
                <c:ptCount val="15"/>
                <c:pt idx="0">
                  <c:v>33</c:v>
                </c:pt>
                <c:pt idx="1">
                  <c:v>29</c:v>
                </c:pt>
                <c:pt idx="2">
                  <c:v>76</c:v>
                </c:pt>
                <c:pt idx="3">
                  <c:v>21</c:v>
                </c:pt>
                <c:pt idx="4">
                  <c:v>58</c:v>
                </c:pt>
                <c:pt idx="5">
                  <c:v>37</c:v>
                </c:pt>
                <c:pt idx="6">
                  <c:v>3</c:v>
                </c:pt>
                <c:pt idx="7">
                  <c:v>78</c:v>
                </c:pt>
                <c:pt idx="8">
                  <c:v>111</c:v>
                </c:pt>
                <c:pt idx="9">
                  <c:v>88</c:v>
                </c:pt>
                <c:pt idx="10">
                  <c:v>27</c:v>
                </c:pt>
                <c:pt idx="11">
                  <c:v>125</c:v>
                </c:pt>
                <c:pt idx="12">
                  <c:v>4</c:v>
                </c:pt>
                <c:pt idx="13">
                  <c:v>50</c:v>
                </c:pt>
                <c:pt idx="14">
                  <c:v>18</c:v>
                </c:pt>
              </c:numCache>
            </c:numRef>
          </c:xVal>
          <c:yVal>
            <c:numRef>
              <c:f>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76366208"/>
        <c:axId val="76367744"/>
      </c:scatterChart>
      <c:valAx>
        <c:axId val="76366208"/>
        <c:scaling>
          <c:orientation val="minMax"/>
        </c:scaling>
        <c:axPos val="b"/>
        <c:numFmt formatCode="General" sourceLinked="1"/>
        <c:tickLblPos val="nextTo"/>
        <c:crossAx val="76367744"/>
        <c:crosses val="autoZero"/>
        <c:crossBetween val="midCat"/>
      </c:valAx>
      <c:valAx>
        <c:axId val="76367744"/>
        <c:scaling>
          <c:orientation val="minMax"/>
        </c:scaling>
        <c:axPos val="l"/>
        <c:majorGridlines/>
        <c:numFmt formatCode="General" sourceLinked="1"/>
        <c:tickLblPos val="nextTo"/>
        <c:crossAx val="763662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X7-Y1</c:v>
          </c:tx>
          <c:spPr>
            <a:ln w="28575">
              <a:noFill/>
            </a:ln>
          </c:spPr>
          <c:xVal>
            <c:numRef>
              <c:f>Φύλλο2!$K$8:$K$22</c:f>
              <c:numCache>
                <c:formatCode>General</c:formatCode>
                <c:ptCount val="15"/>
                <c:pt idx="0">
                  <c:v>327</c:v>
                </c:pt>
                <c:pt idx="1">
                  <c:v>219</c:v>
                </c:pt>
                <c:pt idx="2">
                  <c:v>143</c:v>
                </c:pt>
                <c:pt idx="3">
                  <c:v>180</c:v>
                </c:pt>
                <c:pt idx="4">
                  <c:v>154</c:v>
                </c:pt>
                <c:pt idx="5">
                  <c:v>58</c:v>
                </c:pt>
                <c:pt idx="6">
                  <c:v>65</c:v>
                </c:pt>
                <c:pt idx="7">
                  <c:v>194</c:v>
                </c:pt>
                <c:pt idx="8">
                  <c:v>342</c:v>
                </c:pt>
                <c:pt idx="9">
                  <c:v>197</c:v>
                </c:pt>
                <c:pt idx="10">
                  <c:v>218</c:v>
                </c:pt>
                <c:pt idx="11">
                  <c:v>316</c:v>
                </c:pt>
                <c:pt idx="12">
                  <c:v>146</c:v>
                </c:pt>
                <c:pt idx="13">
                  <c:v>82</c:v>
                </c:pt>
                <c:pt idx="14">
                  <c:v>74</c:v>
                </c:pt>
              </c:numCache>
            </c:numRef>
          </c:xVal>
          <c:yVal>
            <c:numRef>
              <c:f>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Χ7-Υ2</c:v>
          </c:tx>
          <c:spPr>
            <a:ln w="28575">
              <a:noFill/>
            </a:ln>
          </c:spPr>
          <c:xVal>
            <c:numRef>
              <c:f>Φύλλο2!$K$8:$K$22</c:f>
              <c:numCache>
                <c:formatCode>General</c:formatCode>
                <c:ptCount val="15"/>
                <c:pt idx="0">
                  <c:v>327</c:v>
                </c:pt>
                <c:pt idx="1">
                  <c:v>219</c:v>
                </c:pt>
                <c:pt idx="2">
                  <c:v>143</c:v>
                </c:pt>
                <c:pt idx="3">
                  <c:v>180</c:v>
                </c:pt>
                <c:pt idx="4">
                  <c:v>154</c:v>
                </c:pt>
                <c:pt idx="5">
                  <c:v>58</c:v>
                </c:pt>
                <c:pt idx="6">
                  <c:v>65</c:v>
                </c:pt>
                <c:pt idx="7">
                  <c:v>194</c:v>
                </c:pt>
                <c:pt idx="8">
                  <c:v>342</c:v>
                </c:pt>
                <c:pt idx="9">
                  <c:v>197</c:v>
                </c:pt>
                <c:pt idx="10">
                  <c:v>218</c:v>
                </c:pt>
                <c:pt idx="11">
                  <c:v>316</c:v>
                </c:pt>
                <c:pt idx="12">
                  <c:v>146</c:v>
                </c:pt>
                <c:pt idx="13">
                  <c:v>82</c:v>
                </c:pt>
                <c:pt idx="14">
                  <c:v>74</c:v>
                </c:pt>
              </c:numCache>
            </c:numRef>
          </c:xVal>
          <c:yVal>
            <c:numRef>
              <c:f>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76407936"/>
        <c:axId val="76409472"/>
      </c:scatterChart>
      <c:valAx>
        <c:axId val="76407936"/>
        <c:scaling>
          <c:orientation val="minMax"/>
        </c:scaling>
        <c:axPos val="b"/>
        <c:numFmt formatCode="General" sourceLinked="1"/>
        <c:tickLblPos val="nextTo"/>
        <c:crossAx val="76409472"/>
        <c:crosses val="autoZero"/>
        <c:crossBetween val="midCat"/>
      </c:valAx>
      <c:valAx>
        <c:axId val="76409472"/>
        <c:scaling>
          <c:orientation val="minMax"/>
        </c:scaling>
        <c:axPos val="l"/>
        <c:majorGridlines/>
        <c:numFmt formatCode="General" sourceLinked="1"/>
        <c:tickLblPos val="nextTo"/>
        <c:crossAx val="764079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X8-Y1</c:v>
          </c:tx>
          <c:spPr>
            <a:ln w="28575">
              <a:noFill/>
            </a:ln>
          </c:spPr>
          <c:xVal>
            <c:numRef>
              <c:f>Φύλλο2!$L$8:$L$22</c:f>
              <c:numCache>
                <c:formatCode>General</c:formatCode>
                <c:ptCount val="15"/>
                <c:pt idx="0">
                  <c:v>136</c:v>
                </c:pt>
                <c:pt idx="1">
                  <c:v>111</c:v>
                </c:pt>
                <c:pt idx="2">
                  <c:v>62</c:v>
                </c:pt>
                <c:pt idx="3">
                  <c:v>209</c:v>
                </c:pt>
                <c:pt idx="4">
                  <c:v>11</c:v>
                </c:pt>
                <c:pt idx="5">
                  <c:v>28</c:v>
                </c:pt>
                <c:pt idx="6">
                  <c:v>32</c:v>
                </c:pt>
                <c:pt idx="7">
                  <c:v>68</c:v>
                </c:pt>
                <c:pt idx="8">
                  <c:v>50</c:v>
                </c:pt>
                <c:pt idx="9">
                  <c:v>18</c:v>
                </c:pt>
                <c:pt idx="10">
                  <c:v>27</c:v>
                </c:pt>
                <c:pt idx="11">
                  <c:v>103</c:v>
                </c:pt>
                <c:pt idx="12">
                  <c:v>58</c:v>
                </c:pt>
                <c:pt idx="13">
                  <c:v>68</c:v>
                </c:pt>
                <c:pt idx="14">
                  <c:v>36</c:v>
                </c:pt>
              </c:numCache>
            </c:numRef>
          </c:xVal>
          <c:yVal>
            <c:numRef>
              <c:f>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X8-Y2</c:v>
          </c:tx>
          <c:spPr>
            <a:ln w="28575">
              <a:noFill/>
            </a:ln>
          </c:spPr>
          <c:xVal>
            <c:numRef>
              <c:f>Φύλλο2!$L$8:$L$22</c:f>
              <c:numCache>
                <c:formatCode>General</c:formatCode>
                <c:ptCount val="15"/>
                <c:pt idx="0">
                  <c:v>136</c:v>
                </c:pt>
                <c:pt idx="1">
                  <c:v>111</c:v>
                </c:pt>
                <c:pt idx="2">
                  <c:v>62</c:v>
                </c:pt>
                <c:pt idx="3">
                  <c:v>209</c:v>
                </c:pt>
                <c:pt idx="4">
                  <c:v>11</c:v>
                </c:pt>
                <c:pt idx="5">
                  <c:v>28</c:v>
                </c:pt>
                <c:pt idx="6">
                  <c:v>32</c:v>
                </c:pt>
                <c:pt idx="7">
                  <c:v>68</c:v>
                </c:pt>
                <c:pt idx="8">
                  <c:v>50</c:v>
                </c:pt>
                <c:pt idx="9">
                  <c:v>18</c:v>
                </c:pt>
                <c:pt idx="10">
                  <c:v>27</c:v>
                </c:pt>
                <c:pt idx="11">
                  <c:v>103</c:v>
                </c:pt>
                <c:pt idx="12">
                  <c:v>58</c:v>
                </c:pt>
                <c:pt idx="13">
                  <c:v>68</c:v>
                </c:pt>
                <c:pt idx="14">
                  <c:v>36</c:v>
                </c:pt>
              </c:numCache>
            </c:numRef>
          </c:xVal>
          <c:yVal>
            <c:numRef>
              <c:f>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76422144"/>
        <c:axId val="76448512"/>
      </c:scatterChart>
      <c:valAx>
        <c:axId val="76422144"/>
        <c:scaling>
          <c:orientation val="minMax"/>
        </c:scaling>
        <c:axPos val="b"/>
        <c:numFmt formatCode="General" sourceLinked="1"/>
        <c:tickLblPos val="nextTo"/>
        <c:crossAx val="76448512"/>
        <c:crosses val="autoZero"/>
        <c:crossBetween val="midCat"/>
      </c:valAx>
      <c:valAx>
        <c:axId val="76448512"/>
        <c:scaling>
          <c:orientation val="minMax"/>
        </c:scaling>
        <c:axPos val="l"/>
        <c:majorGridlines/>
        <c:numFmt formatCode="General" sourceLinked="1"/>
        <c:tickLblPos val="nextTo"/>
        <c:crossAx val="764221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24</xdr:row>
      <xdr:rowOff>161925</xdr:rowOff>
    </xdr:from>
    <xdr:to>
      <xdr:col>8</xdr:col>
      <xdr:colOff>123825</xdr:colOff>
      <xdr:row>39</xdr:row>
      <xdr:rowOff>9525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142875</xdr:colOff>
      <xdr:row>40</xdr:row>
      <xdr:rowOff>85725</xdr:rowOff>
    </xdr:from>
    <xdr:to>
      <xdr:col>8</xdr:col>
      <xdr:colOff>28575</xdr:colOff>
      <xdr:row>54</xdr:row>
      <xdr:rowOff>152400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123825</xdr:colOff>
      <xdr:row>56</xdr:row>
      <xdr:rowOff>28575</xdr:rowOff>
    </xdr:from>
    <xdr:to>
      <xdr:col>8</xdr:col>
      <xdr:colOff>9525</xdr:colOff>
      <xdr:row>70</xdr:row>
      <xdr:rowOff>104775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180975</xdr:colOff>
      <xdr:row>56</xdr:row>
      <xdr:rowOff>76200</xdr:rowOff>
    </xdr:from>
    <xdr:to>
      <xdr:col>13</xdr:col>
      <xdr:colOff>295275</xdr:colOff>
      <xdr:row>70</xdr:row>
      <xdr:rowOff>152400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104775</xdr:colOff>
      <xdr:row>72</xdr:row>
      <xdr:rowOff>47625</xdr:rowOff>
    </xdr:from>
    <xdr:to>
      <xdr:col>7</xdr:col>
      <xdr:colOff>847725</xdr:colOff>
      <xdr:row>86</xdr:row>
      <xdr:rowOff>123825</xdr:rowOff>
    </xdr:to>
    <xdr:graphicFrame macro="">
      <xdr:nvGraphicFramePr>
        <xdr:cNvPr id="6" name="5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438150</xdr:colOff>
      <xdr:row>27</xdr:row>
      <xdr:rowOff>171450</xdr:rowOff>
    </xdr:from>
    <xdr:to>
      <xdr:col>11</xdr:col>
      <xdr:colOff>438150</xdr:colOff>
      <xdr:row>37</xdr:row>
      <xdr:rowOff>142875</xdr:rowOff>
    </xdr:to>
    <xdr:graphicFrame macro="">
      <xdr:nvGraphicFramePr>
        <xdr:cNvPr id="7" name="6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400050</xdr:colOff>
      <xdr:row>40</xdr:row>
      <xdr:rowOff>9525</xdr:rowOff>
    </xdr:from>
    <xdr:to>
      <xdr:col>11</xdr:col>
      <xdr:colOff>123825</xdr:colOff>
      <xdr:row>49</xdr:row>
      <xdr:rowOff>0</xdr:rowOff>
    </xdr:to>
    <xdr:graphicFrame macro="">
      <xdr:nvGraphicFramePr>
        <xdr:cNvPr id="8" name="7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257174</xdr:colOff>
      <xdr:row>12</xdr:row>
      <xdr:rowOff>152400</xdr:rowOff>
    </xdr:from>
    <xdr:to>
      <xdr:col>18</xdr:col>
      <xdr:colOff>428625</xdr:colOff>
      <xdr:row>22</xdr:row>
      <xdr:rowOff>142875</xdr:rowOff>
    </xdr:to>
    <xdr:graphicFrame macro="">
      <xdr:nvGraphicFramePr>
        <xdr:cNvPr id="9" name="8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65"/>
  <sheetViews>
    <sheetView workbookViewId="0">
      <selection sqref="A1:J38"/>
    </sheetView>
  </sheetViews>
  <sheetFormatPr defaultRowHeight="15"/>
  <sheetData>
    <row r="2" spans="2:10" ht="15.75" thickBot="1"/>
    <row r="3" spans="2:10" ht="16.5" thickTop="1" thickBot="1">
      <c r="B3" s="67" t="s">
        <v>0</v>
      </c>
      <c r="C3" s="67"/>
      <c r="D3" s="54" t="s">
        <v>1</v>
      </c>
      <c r="E3" s="54"/>
      <c r="F3" s="54"/>
      <c r="G3" s="54"/>
      <c r="H3" s="54"/>
      <c r="J3" s="18" t="s">
        <v>7</v>
      </c>
    </row>
    <row r="4" spans="2:10" ht="16.5" thickTop="1" thickBot="1">
      <c r="B4" s="68"/>
      <c r="C4" s="68"/>
      <c r="D4" s="58"/>
      <c r="E4" s="58"/>
      <c r="F4" s="58"/>
      <c r="G4" s="58"/>
      <c r="H4" s="58"/>
      <c r="J4" s="17">
        <v>1000</v>
      </c>
    </row>
    <row r="5" spans="2:10" ht="16.5" thickTop="1" thickBot="1">
      <c r="B5" s="54" t="s">
        <v>5</v>
      </c>
      <c r="C5" s="55"/>
      <c r="D5" s="14"/>
      <c r="E5" s="10">
        <v>1</v>
      </c>
      <c r="F5" s="11">
        <v>2</v>
      </c>
      <c r="G5" s="12" t="s">
        <v>2</v>
      </c>
      <c r="H5" s="13" t="s">
        <v>3</v>
      </c>
    </row>
    <row r="6" spans="2:10" ht="15.75" thickTop="1">
      <c r="B6" s="56"/>
      <c r="C6" s="57"/>
      <c r="D6" s="15">
        <v>0</v>
      </c>
      <c r="E6" s="7">
        <v>0.27</v>
      </c>
      <c r="F6" s="8">
        <v>0.45</v>
      </c>
      <c r="G6" s="8">
        <v>0.52</v>
      </c>
      <c r="H6" s="9">
        <v>0.56999999999999995</v>
      </c>
    </row>
    <row r="7" spans="2:10">
      <c r="B7" s="56"/>
      <c r="C7" s="57"/>
      <c r="D7" s="15">
        <v>1</v>
      </c>
      <c r="E7" s="5">
        <v>0.46</v>
      </c>
      <c r="F7" s="1">
        <v>1.04</v>
      </c>
      <c r="G7" s="1">
        <v>1.31</v>
      </c>
      <c r="H7" s="2">
        <v>1.77</v>
      </c>
    </row>
    <row r="8" spans="2:10" ht="15.75" thickBot="1">
      <c r="B8" s="58"/>
      <c r="C8" s="59"/>
      <c r="D8" s="16" t="s">
        <v>4</v>
      </c>
      <c r="E8" s="6">
        <v>0.47</v>
      </c>
      <c r="F8" s="3">
        <v>1.07</v>
      </c>
      <c r="G8" s="3">
        <v>1.56</v>
      </c>
      <c r="H8" s="4">
        <v>2.17</v>
      </c>
    </row>
    <row r="9" spans="2:10" ht="15.75" thickTop="1"/>
    <row r="11" spans="2:10" ht="15.75" thickBot="1"/>
    <row r="12" spans="2:10" ht="15.75" thickTop="1">
      <c r="B12" s="61" t="s">
        <v>6</v>
      </c>
      <c r="C12" s="61"/>
      <c r="D12" s="54" t="s">
        <v>1</v>
      </c>
      <c r="E12" s="54"/>
      <c r="F12" s="54"/>
      <c r="G12" s="54"/>
      <c r="H12" s="54"/>
    </row>
    <row r="13" spans="2:10" ht="15.75" thickBot="1">
      <c r="B13" s="62"/>
      <c r="C13" s="62"/>
      <c r="D13" s="58"/>
      <c r="E13" s="58"/>
      <c r="F13" s="58"/>
      <c r="G13" s="58"/>
      <c r="H13" s="58"/>
    </row>
    <row r="14" spans="2:10" ht="16.5" thickTop="1" thickBot="1">
      <c r="B14" s="54" t="s">
        <v>5</v>
      </c>
      <c r="C14" s="55"/>
      <c r="D14" s="14"/>
      <c r="E14" s="10">
        <v>1</v>
      </c>
      <c r="F14" s="11">
        <v>2</v>
      </c>
      <c r="G14" s="12" t="s">
        <v>2</v>
      </c>
      <c r="H14" s="13" t="s">
        <v>3</v>
      </c>
    </row>
    <row r="15" spans="2:10" ht="15.75" thickTop="1">
      <c r="B15" s="56"/>
      <c r="C15" s="57"/>
      <c r="D15" s="15">
        <v>0</v>
      </c>
      <c r="E15" s="7">
        <v>0.12</v>
      </c>
      <c r="F15" s="8">
        <v>0.05</v>
      </c>
      <c r="G15" s="8">
        <v>0.1</v>
      </c>
      <c r="H15" s="9">
        <v>0.05</v>
      </c>
    </row>
    <row r="16" spans="2:10">
      <c r="B16" s="56"/>
      <c r="C16" s="57"/>
      <c r="D16" s="15">
        <v>1</v>
      </c>
      <c r="E16" s="19">
        <v>7.0000000000000007E-2</v>
      </c>
      <c r="F16" s="1">
        <v>0.05</v>
      </c>
      <c r="G16" s="1">
        <v>0.1</v>
      </c>
      <c r="H16" s="2">
        <v>0.15</v>
      </c>
    </row>
    <row r="17" spans="2:8" ht="15.75" thickBot="1">
      <c r="B17" s="58"/>
      <c r="C17" s="59"/>
      <c r="D17" s="16" t="s">
        <v>4</v>
      </c>
      <c r="E17" s="20">
        <v>0.01</v>
      </c>
      <c r="F17" s="21">
        <v>0.05</v>
      </c>
      <c r="G17" s="21">
        <v>0.1</v>
      </c>
      <c r="H17" s="4">
        <v>0.15</v>
      </c>
    </row>
    <row r="18" spans="2:8" ht="15.75" thickTop="1"/>
    <row r="19" spans="2:8" ht="15.75" thickBot="1"/>
    <row r="20" spans="2:8" ht="15.75" thickTop="1">
      <c r="B20" s="61" t="s">
        <v>8</v>
      </c>
      <c r="C20" s="61"/>
      <c r="D20" s="54" t="s">
        <v>1</v>
      </c>
      <c r="E20" s="54"/>
      <c r="F20" s="54"/>
      <c r="G20" s="54"/>
      <c r="H20" s="54"/>
    </row>
    <row r="21" spans="2:8" ht="15.75" thickBot="1">
      <c r="B21" s="62"/>
      <c r="C21" s="62"/>
      <c r="D21" s="58"/>
      <c r="E21" s="58"/>
      <c r="F21" s="58"/>
      <c r="G21" s="58"/>
      <c r="H21" s="58"/>
    </row>
    <row r="22" spans="2:8" ht="16.5" thickTop="1" thickBot="1">
      <c r="B22" s="54" t="s">
        <v>5</v>
      </c>
      <c r="C22" s="55"/>
      <c r="D22" s="14"/>
      <c r="E22" s="10">
        <v>1</v>
      </c>
      <c r="F22" s="11">
        <v>2</v>
      </c>
      <c r="G22" s="12" t="s">
        <v>2</v>
      </c>
      <c r="H22" s="13" t="s">
        <v>3</v>
      </c>
    </row>
    <row r="23" spans="2:8" ht="15.75" thickTop="1">
      <c r="B23" s="56"/>
      <c r="C23" s="57"/>
      <c r="D23" s="15">
        <v>0</v>
      </c>
      <c r="E23" s="22">
        <f>$J$4*E15</f>
        <v>120</v>
      </c>
      <c r="F23" s="23">
        <f t="shared" ref="F23:H23" si="0">$J$4*F15</f>
        <v>50</v>
      </c>
      <c r="G23" s="23">
        <f t="shared" si="0"/>
        <v>100</v>
      </c>
      <c r="H23" s="24">
        <f t="shared" si="0"/>
        <v>50</v>
      </c>
    </row>
    <row r="24" spans="2:8">
      <c r="B24" s="56"/>
      <c r="C24" s="57"/>
      <c r="D24" s="15">
        <v>1</v>
      </c>
      <c r="E24" s="25">
        <f>$J$4*E16</f>
        <v>70</v>
      </c>
      <c r="F24" s="7">
        <f>$J$4*F16</f>
        <v>50</v>
      </c>
      <c r="G24" s="7">
        <f t="shared" ref="G24:H24" si="1">$J$4*G16</f>
        <v>100</v>
      </c>
      <c r="H24" s="26">
        <f t="shared" si="1"/>
        <v>150</v>
      </c>
    </row>
    <row r="25" spans="2:8" ht="15.75" thickBot="1">
      <c r="B25" s="58"/>
      <c r="C25" s="59"/>
      <c r="D25" s="16" t="s">
        <v>4</v>
      </c>
      <c r="E25" s="27">
        <f t="shared" ref="E25:H25" si="2">$J$4*E17</f>
        <v>10</v>
      </c>
      <c r="F25" s="28">
        <f t="shared" si="2"/>
        <v>50</v>
      </c>
      <c r="G25" s="28">
        <f t="shared" si="2"/>
        <v>100</v>
      </c>
      <c r="H25" s="29">
        <f t="shared" si="2"/>
        <v>150</v>
      </c>
    </row>
    <row r="26" spans="2:8" ht="15.75" thickTop="1"/>
    <row r="27" spans="2:8" ht="15.75" thickBot="1"/>
    <row r="28" spans="2:8" ht="15.75" thickTop="1">
      <c r="B28" s="63" t="s">
        <v>9</v>
      </c>
      <c r="C28" s="64"/>
      <c r="D28" s="54" t="s">
        <v>1</v>
      </c>
      <c r="E28" s="54"/>
      <c r="F28" s="54"/>
      <c r="G28" s="54"/>
      <c r="H28" s="54"/>
    </row>
    <row r="29" spans="2:8" ht="15.75" thickBot="1">
      <c r="B29" s="65"/>
      <c r="C29" s="66"/>
      <c r="D29" s="58"/>
      <c r="E29" s="58"/>
      <c r="F29" s="58"/>
      <c r="G29" s="58"/>
      <c r="H29" s="58"/>
    </row>
    <row r="30" spans="2:8" ht="16.5" thickTop="1" thickBot="1">
      <c r="B30" s="54" t="s">
        <v>5</v>
      </c>
      <c r="C30" s="55"/>
      <c r="D30" s="14"/>
      <c r="E30" s="10">
        <v>1</v>
      </c>
      <c r="F30" s="11">
        <v>2</v>
      </c>
      <c r="G30" s="12" t="s">
        <v>2</v>
      </c>
      <c r="H30" s="13" t="s">
        <v>3</v>
      </c>
    </row>
    <row r="31" spans="2:8" ht="15.75" thickTop="1">
      <c r="B31" s="56"/>
      <c r="C31" s="57"/>
      <c r="D31" s="15">
        <v>0</v>
      </c>
      <c r="E31" s="22">
        <f>E23*E6</f>
        <v>32.400000000000006</v>
      </c>
      <c r="F31" s="30">
        <f t="shared" ref="F31:H31" si="3">F23*F6</f>
        <v>22.5</v>
      </c>
      <c r="G31" s="30">
        <f t="shared" si="3"/>
        <v>52</v>
      </c>
      <c r="H31" s="31">
        <f t="shared" si="3"/>
        <v>28.499999999999996</v>
      </c>
    </row>
    <row r="32" spans="2:8">
      <c r="B32" s="56"/>
      <c r="C32" s="57"/>
      <c r="D32" s="15">
        <v>1</v>
      </c>
      <c r="E32" s="19">
        <f t="shared" ref="E32:H32" si="4">E24*E7</f>
        <v>32.200000000000003</v>
      </c>
      <c r="F32" s="1">
        <f t="shared" si="4"/>
        <v>52</v>
      </c>
      <c r="G32" s="1">
        <f t="shared" si="4"/>
        <v>131</v>
      </c>
      <c r="H32" s="2">
        <f t="shared" si="4"/>
        <v>265.5</v>
      </c>
    </row>
    <row r="33" spans="2:10" ht="15.75" thickBot="1">
      <c r="B33" s="58"/>
      <c r="C33" s="59"/>
      <c r="D33" s="16" t="s">
        <v>4</v>
      </c>
      <c r="E33" s="20">
        <f t="shared" ref="E33:H33" si="5">E25*E8</f>
        <v>4.6999999999999993</v>
      </c>
      <c r="F33" s="3">
        <f t="shared" si="5"/>
        <v>53.5</v>
      </c>
      <c r="G33" s="3">
        <f t="shared" si="5"/>
        <v>156</v>
      </c>
      <c r="H33" s="4">
        <f t="shared" si="5"/>
        <v>325.5</v>
      </c>
    </row>
    <row r="34" spans="2:10" ht="15.75" thickTop="1"/>
    <row r="35" spans="2:10">
      <c r="E35" s="60" t="s">
        <v>10</v>
      </c>
      <c r="F35" s="60"/>
      <c r="G35" s="60"/>
      <c r="H35" s="60"/>
      <c r="I35" s="32">
        <f>SUM(E31:H33)</f>
        <v>1155.8000000000002</v>
      </c>
    </row>
    <row r="36" spans="2:10">
      <c r="B36" s="60" t="s">
        <v>11</v>
      </c>
      <c r="C36" s="60"/>
      <c r="D36" s="60"/>
      <c r="E36" s="60"/>
      <c r="F36" s="60"/>
      <c r="G36" s="60"/>
      <c r="H36" s="60"/>
      <c r="I36">
        <f>I35/J4</f>
        <v>1.1558000000000002</v>
      </c>
    </row>
    <row r="40" spans="2:10" ht="15.75" thickBot="1"/>
    <row r="41" spans="2:10" ht="16.5" thickTop="1" thickBot="1">
      <c r="B41" s="63" t="s">
        <v>12</v>
      </c>
      <c r="C41" s="64"/>
      <c r="D41" s="54" t="s">
        <v>1</v>
      </c>
      <c r="E41" s="54"/>
      <c r="F41" s="54"/>
      <c r="G41" s="54"/>
      <c r="H41" s="54"/>
      <c r="J41" s="18" t="s">
        <v>7</v>
      </c>
    </row>
    <row r="42" spans="2:10" ht="16.5" thickTop="1" thickBot="1">
      <c r="B42" s="65"/>
      <c r="C42" s="66"/>
      <c r="D42" s="58"/>
      <c r="E42" s="58"/>
      <c r="F42" s="58"/>
      <c r="G42" s="58"/>
      <c r="H42" s="58"/>
      <c r="J42" s="17">
        <v>1500</v>
      </c>
    </row>
    <row r="43" spans="2:10" ht="16.5" thickTop="1" thickBot="1">
      <c r="B43" s="54" t="s">
        <v>5</v>
      </c>
      <c r="C43" s="55"/>
      <c r="D43" s="14"/>
      <c r="E43" s="10">
        <v>1</v>
      </c>
      <c r="F43" s="11">
        <v>2</v>
      </c>
      <c r="G43" s="12" t="s">
        <v>2</v>
      </c>
      <c r="H43" s="13" t="s">
        <v>3</v>
      </c>
    </row>
    <row r="44" spans="2:10" ht="15.75" thickTop="1">
      <c r="B44" s="56"/>
      <c r="C44" s="57"/>
      <c r="D44" s="15">
        <v>0</v>
      </c>
      <c r="E44" s="22">
        <v>0.05</v>
      </c>
      <c r="F44" s="30">
        <v>0.03</v>
      </c>
      <c r="G44" s="30">
        <v>0.05</v>
      </c>
      <c r="H44" s="31">
        <v>0.02</v>
      </c>
    </row>
    <row r="45" spans="2:10">
      <c r="B45" s="56"/>
      <c r="C45" s="57"/>
      <c r="D45" s="15">
        <v>1</v>
      </c>
      <c r="E45" s="19">
        <v>0.14000000000000001</v>
      </c>
      <c r="F45" s="1">
        <v>7.0000000000000007E-2</v>
      </c>
      <c r="G45" s="1">
        <v>0.14000000000000001</v>
      </c>
      <c r="H45" s="2">
        <v>0.17</v>
      </c>
    </row>
    <row r="46" spans="2:10" ht="15.75" thickBot="1">
      <c r="B46" s="58"/>
      <c r="C46" s="59"/>
      <c r="D46" s="16" t="s">
        <v>4</v>
      </c>
      <c r="E46" s="20">
        <v>0.01</v>
      </c>
      <c r="F46" s="3">
        <v>0.05</v>
      </c>
      <c r="G46" s="3">
        <v>0.11</v>
      </c>
      <c r="H46" s="4">
        <v>0.16</v>
      </c>
    </row>
    <row r="47" spans="2:10" ht="15.75" thickTop="1"/>
    <row r="48" spans="2:10" ht="15.75" thickBot="1"/>
    <row r="49" spans="2:9" ht="15.75" thickTop="1">
      <c r="B49" s="61" t="s">
        <v>8</v>
      </c>
      <c r="C49" s="61"/>
      <c r="D49" s="54" t="s">
        <v>1</v>
      </c>
      <c r="E49" s="54"/>
      <c r="F49" s="54"/>
      <c r="G49" s="54"/>
      <c r="H49" s="54"/>
    </row>
    <row r="50" spans="2:9" ht="15.75" thickBot="1">
      <c r="B50" s="62"/>
      <c r="C50" s="62"/>
      <c r="D50" s="58"/>
      <c r="E50" s="58"/>
      <c r="F50" s="58"/>
      <c r="G50" s="58"/>
      <c r="H50" s="58"/>
    </row>
    <row r="51" spans="2:9" ht="16.5" thickTop="1" thickBot="1">
      <c r="B51" s="54" t="s">
        <v>5</v>
      </c>
      <c r="C51" s="55"/>
      <c r="D51" s="14"/>
      <c r="E51" s="10">
        <v>1</v>
      </c>
      <c r="F51" s="11">
        <v>2</v>
      </c>
      <c r="G51" s="12" t="s">
        <v>2</v>
      </c>
      <c r="H51" s="13" t="s">
        <v>3</v>
      </c>
    </row>
    <row r="52" spans="2:9" ht="15.75" thickTop="1">
      <c r="B52" s="56"/>
      <c r="C52" s="57"/>
      <c r="D52" s="15">
        <v>0</v>
      </c>
      <c r="E52" s="22">
        <f>$J$42*E44</f>
        <v>75</v>
      </c>
      <c r="F52" s="30">
        <f t="shared" ref="F52:H52" si="6">$J$42*F44</f>
        <v>45</v>
      </c>
      <c r="G52" s="30">
        <f t="shared" si="6"/>
        <v>75</v>
      </c>
      <c r="H52" s="31">
        <f t="shared" si="6"/>
        <v>30</v>
      </c>
    </row>
    <row r="53" spans="2:9">
      <c r="B53" s="56"/>
      <c r="C53" s="57"/>
      <c r="D53" s="15">
        <v>1</v>
      </c>
      <c r="E53" s="19">
        <f t="shared" ref="E53:H53" si="7">$J$42*E45</f>
        <v>210.00000000000003</v>
      </c>
      <c r="F53" s="1">
        <f t="shared" si="7"/>
        <v>105.00000000000001</v>
      </c>
      <c r="G53" s="1">
        <f t="shared" si="7"/>
        <v>210.00000000000003</v>
      </c>
      <c r="H53" s="2">
        <f t="shared" si="7"/>
        <v>255.00000000000003</v>
      </c>
    </row>
    <row r="54" spans="2:9" ht="15.75" thickBot="1">
      <c r="B54" s="58"/>
      <c r="C54" s="59"/>
      <c r="D54" s="16" t="s">
        <v>4</v>
      </c>
      <c r="E54" s="20">
        <f t="shared" ref="E54:H54" si="8">$J$42*E46</f>
        <v>15</v>
      </c>
      <c r="F54" s="3">
        <f t="shared" si="8"/>
        <v>75</v>
      </c>
      <c r="G54" s="3">
        <f t="shared" si="8"/>
        <v>165</v>
      </c>
      <c r="H54" s="4">
        <f t="shared" si="8"/>
        <v>240</v>
      </c>
    </row>
    <row r="55" spans="2:9" ht="15.75" thickTop="1"/>
    <row r="56" spans="2:9" ht="15.75" thickBot="1"/>
    <row r="57" spans="2:9" ht="15.75" thickTop="1">
      <c r="B57" s="63" t="s">
        <v>9</v>
      </c>
      <c r="C57" s="64"/>
      <c r="D57" s="54" t="s">
        <v>1</v>
      </c>
      <c r="E57" s="54"/>
      <c r="F57" s="54"/>
      <c r="G57" s="54"/>
      <c r="H57" s="54"/>
    </row>
    <row r="58" spans="2:9" ht="15.75" thickBot="1">
      <c r="B58" s="65"/>
      <c r="C58" s="66"/>
      <c r="D58" s="58"/>
      <c r="E58" s="58"/>
      <c r="F58" s="58"/>
      <c r="G58" s="58"/>
      <c r="H58" s="58"/>
    </row>
    <row r="59" spans="2:9" ht="16.5" thickTop="1" thickBot="1">
      <c r="B59" s="54" t="s">
        <v>5</v>
      </c>
      <c r="C59" s="55"/>
      <c r="D59" s="14"/>
      <c r="E59" s="10">
        <v>1</v>
      </c>
      <c r="F59" s="11">
        <v>2</v>
      </c>
      <c r="G59" s="12" t="s">
        <v>2</v>
      </c>
      <c r="H59" s="13" t="s">
        <v>3</v>
      </c>
    </row>
    <row r="60" spans="2:9" ht="15.75" thickTop="1">
      <c r="B60" s="56"/>
      <c r="C60" s="57"/>
      <c r="D60" s="15">
        <v>0</v>
      </c>
      <c r="E60" s="33">
        <f>E52*E6</f>
        <v>20.25</v>
      </c>
      <c r="F60" s="34">
        <f t="shared" ref="F60:H60" si="9">F52*F6</f>
        <v>20.25</v>
      </c>
      <c r="G60" s="34">
        <f t="shared" si="9"/>
        <v>39</v>
      </c>
      <c r="H60" s="35">
        <f t="shared" si="9"/>
        <v>17.099999999999998</v>
      </c>
    </row>
    <row r="61" spans="2:9">
      <c r="B61" s="56"/>
      <c r="C61" s="57"/>
      <c r="D61" s="15">
        <v>1</v>
      </c>
      <c r="E61" s="36">
        <f t="shared" ref="E61:H61" si="10">E53*E7</f>
        <v>96.600000000000023</v>
      </c>
      <c r="F61" s="37">
        <f t="shared" si="10"/>
        <v>109.20000000000002</v>
      </c>
      <c r="G61" s="37">
        <f t="shared" si="10"/>
        <v>275.10000000000002</v>
      </c>
      <c r="H61" s="38">
        <f t="shared" si="10"/>
        <v>451.35000000000008</v>
      </c>
    </row>
    <row r="62" spans="2:9" ht="15.75" thickBot="1">
      <c r="B62" s="58"/>
      <c r="C62" s="59"/>
      <c r="D62" s="16" t="s">
        <v>4</v>
      </c>
      <c r="E62" s="39">
        <f t="shared" ref="E62:H62" si="11">E54*E8</f>
        <v>7.05</v>
      </c>
      <c r="F62" s="40">
        <f t="shared" si="11"/>
        <v>80.25</v>
      </c>
      <c r="G62" s="40">
        <f t="shared" si="11"/>
        <v>257.40000000000003</v>
      </c>
      <c r="H62" s="41">
        <f t="shared" si="11"/>
        <v>520.79999999999995</v>
      </c>
    </row>
    <row r="63" spans="2:9" ht="15.75" thickTop="1"/>
    <row r="64" spans="2:9">
      <c r="E64" s="60" t="s">
        <v>10</v>
      </c>
      <c r="F64" s="60"/>
      <c r="G64" s="60"/>
      <c r="H64" s="60"/>
      <c r="I64" s="32">
        <f>SUM(E60:H62)</f>
        <v>1894.3500000000001</v>
      </c>
    </row>
    <row r="65" spans="2:9">
      <c r="B65" s="60" t="s">
        <v>11</v>
      </c>
      <c r="C65" s="60"/>
      <c r="D65" s="60"/>
      <c r="E65" s="60"/>
      <c r="F65" s="60"/>
      <c r="G65" s="60"/>
      <c r="H65" s="60"/>
      <c r="I65">
        <f>I64/J42</f>
        <v>1.2629000000000001</v>
      </c>
    </row>
  </sheetData>
  <mergeCells count="25">
    <mergeCell ref="B14:C17"/>
    <mergeCell ref="B3:C4"/>
    <mergeCell ref="B5:C8"/>
    <mergeCell ref="D3:H4"/>
    <mergeCell ref="B12:C13"/>
    <mergeCell ref="D12:H13"/>
    <mergeCell ref="B28:C29"/>
    <mergeCell ref="D28:H29"/>
    <mergeCell ref="B30:C33"/>
    <mergeCell ref="B20:C21"/>
    <mergeCell ref="D20:H21"/>
    <mergeCell ref="B22:C25"/>
    <mergeCell ref="E35:H35"/>
    <mergeCell ref="B36:H36"/>
    <mergeCell ref="B41:C42"/>
    <mergeCell ref="D41:H42"/>
    <mergeCell ref="B43:C46"/>
    <mergeCell ref="B59:C62"/>
    <mergeCell ref="E64:H64"/>
    <mergeCell ref="B65:H65"/>
    <mergeCell ref="B49:C50"/>
    <mergeCell ref="D49:H50"/>
    <mergeCell ref="B51:C54"/>
    <mergeCell ref="B57:C58"/>
    <mergeCell ref="D57:H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4:AG50"/>
  <sheetViews>
    <sheetView topLeftCell="S32" workbookViewId="0">
      <selection activeCell="U56" sqref="U56"/>
    </sheetView>
  </sheetViews>
  <sheetFormatPr defaultRowHeight="15"/>
  <cols>
    <col min="3" max="3" width="10" customWidth="1"/>
    <col min="6" max="6" width="10.28515625" customWidth="1"/>
    <col min="7" max="7" width="9.7109375" customWidth="1"/>
    <col min="8" max="8" width="12.85546875" customWidth="1"/>
    <col min="9" max="9" width="18.28515625" customWidth="1"/>
    <col min="10" max="10" width="15.5703125" customWidth="1"/>
    <col min="11" max="11" width="14.7109375" customWidth="1"/>
  </cols>
  <sheetData>
    <row r="4" spans="2:12" ht="15.75" thickBot="1"/>
    <row r="5" spans="2:12" ht="16.5" thickTop="1" thickBot="1">
      <c r="B5" s="43"/>
      <c r="C5" s="42" t="s">
        <v>24</v>
      </c>
      <c r="D5" s="42" t="s">
        <v>25</v>
      </c>
      <c r="E5" s="42" t="s">
        <v>26</v>
      </c>
      <c r="F5" s="42" t="s">
        <v>27</v>
      </c>
      <c r="G5" s="42" t="s">
        <v>28</v>
      </c>
      <c r="H5" s="42" t="s">
        <v>29</v>
      </c>
      <c r="I5" s="42" t="s">
        <v>30</v>
      </c>
      <c r="J5" s="42" t="s">
        <v>31</v>
      </c>
      <c r="K5" s="42" t="s">
        <v>32</v>
      </c>
      <c r="L5" s="42" t="s">
        <v>33</v>
      </c>
    </row>
    <row r="6" spans="2:12" ht="16.5" thickTop="1" thickBot="1">
      <c r="B6" s="70" t="s">
        <v>13</v>
      </c>
      <c r="C6" s="69" t="s">
        <v>14</v>
      </c>
      <c r="D6" s="69" t="s">
        <v>15</v>
      </c>
      <c r="E6" s="69" t="s">
        <v>16</v>
      </c>
      <c r="F6" s="69" t="s">
        <v>17</v>
      </c>
      <c r="G6" s="69" t="s">
        <v>18</v>
      </c>
      <c r="H6" s="69" t="s">
        <v>19</v>
      </c>
      <c r="I6" s="69" t="s">
        <v>20</v>
      </c>
      <c r="J6" s="69" t="s">
        <v>21</v>
      </c>
      <c r="K6" s="69" t="s">
        <v>22</v>
      </c>
      <c r="L6" s="69" t="s">
        <v>23</v>
      </c>
    </row>
    <row r="7" spans="2:12" ht="16.5" thickTop="1" thickBot="1">
      <c r="B7" s="70"/>
      <c r="C7" s="69"/>
      <c r="D7" s="69"/>
      <c r="E7" s="69"/>
      <c r="F7" s="69"/>
      <c r="G7" s="69"/>
      <c r="H7" s="69"/>
      <c r="I7" s="69"/>
      <c r="J7" s="69"/>
      <c r="K7" s="69"/>
      <c r="L7" s="69"/>
    </row>
    <row r="8" spans="2:12" ht="16.5" thickTop="1" thickBot="1">
      <c r="B8" s="42">
        <v>1</v>
      </c>
      <c r="C8" s="22">
        <v>7415</v>
      </c>
      <c r="D8" s="30">
        <v>7428</v>
      </c>
      <c r="E8" s="30">
        <v>1.2</v>
      </c>
      <c r="F8" s="30">
        <v>4305</v>
      </c>
      <c r="G8" s="30">
        <v>2587</v>
      </c>
      <c r="H8" s="30">
        <v>358</v>
      </c>
      <c r="I8" s="30">
        <v>495</v>
      </c>
      <c r="J8" s="30">
        <v>33</v>
      </c>
      <c r="K8" s="30">
        <v>327</v>
      </c>
      <c r="L8" s="31">
        <v>136</v>
      </c>
    </row>
    <row r="9" spans="2:12" ht="16.5" thickTop="1" thickBot="1">
      <c r="B9" s="42">
        <v>2</v>
      </c>
      <c r="C9" s="19">
        <v>7598</v>
      </c>
      <c r="D9" s="1">
        <v>7192</v>
      </c>
      <c r="E9" s="1">
        <v>1.5</v>
      </c>
      <c r="F9" s="1">
        <v>7103</v>
      </c>
      <c r="G9" s="1">
        <v>2605</v>
      </c>
      <c r="H9" s="1">
        <v>418</v>
      </c>
      <c r="I9" s="1">
        <v>360</v>
      </c>
      <c r="J9" s="1">
        <v>29</v>
      </c>
      <c r="K9" s="1">
        <v>219</v>
      </c>
      <c r="L9" s="2">
        <v>111</v>
      </c>
    </row>
    <row r="10" spans="2:12" ht="16.5" thickTop="1" thickBot="1">
      <c r="B10" s="42">
        <v>3</v>
      </c>
      <c r="C10" s="19">
        <v>8112</v>
      </c>
      <c r="D10" s="1">
        <v>8150</v>
      </c>
      <c r="E10" s="1">
        <v>1.8</v>
      </c>
      <c r="F10" s="1">
        <v>9505</v>
      </c>
      <c r="G10" s="1">
        <v>2788</v>
      </c>
      <c r="H10" s="1">
        <v>421</v>
      </c>
      <c r="I10" s="1">
        <v>281</v>
      </c>
      <c r="J10" s="1">
        <v>76</v>
      </c>
      <c r="K10" s="1">
        <v>143</v>
      </c>
      <c r="L10" s="2">
        <v>62</v>
      </c>
    </row>
    <row r="11" spans="2:12" ht="16.5" thickTop="1" thickBot="1">
      <c r="B11" s="42">
        <v>4</v>
      </c>
      <c r="C11" s="19">
        <v>6626</v>
      </c>
      <c r="D11" s="1">
        <v>6698</v>
      </c>
      <c r="E11" s="1">
        <v>1.5</v>
      </c>
      <c r="F11" s="1">
        <v>7106</v>
      </c>
      <c r="G11" s="1">
        <v>2356</v>
      </c>
      <c r="H11" s="1">
        <v>235</v>
      </c>
      <c r="I11" s="1">
        <v>410</v>
      </c>
      <c r="J11" s="1">
        <v>21</v>
      </c>
      <c r="K11" s="1">
        <v>180</v>
      </c>
      <c r="L11" s="2">
        <v>209</v>
      </c>
    </row>
    <row r="12" spans="2:12" ht="16.5" thickTop="1" thickBot="1">
      <c r="B12" s="42">
        <v>5</v>
      </c>
      <c r="C12" s="19">
        <v>5730</v>
      </c>
      <c r="D12" s="1">
        <v>5900</v>
      </c>
      <c r="E12" s="1">
        <v>1.8</v>
      </c>
      <c r="F12" s="1">
        <v>10052</v>
      </c>
      <c r="G12" s="1">
        <v>1988</v>
      </c>
      <c r="H12" s="1">
        <v>265</v>
      </c>
      <c r="I12" s="1">
        <v>223</v>
      </c>
      <c r="J12" s="1">
        <v>58</v>
      </c>
      <c r="K12" s="1">
        <v>154</v>
      </c>
      <c r="L12" s="2">
        <v>11</v>
      </c>
    </row>
    <row r="13" spans="2:12" ht="16.5" thickTop="1" thickBot="1">
      <c r="B13" s="42">
        <v>6</v>
      </c>
      <c r="C13" s="19">
        <v>3089</v>
      </c>
      <c r="D13" s="1">
        <v>3078</v>
      </c>
      <c r="E13" s="1">
        <v>2.1</v>
      </c>
      <c r="F13" s="1">
        <v>12513</v>
      </c>
      <c r="G13" s="1">
        <v>1058</v>
      </c>
      <c r="H13" s="1">
        <v>158</v>
      </c>
      <c r="I13" s="1">
        <v>123</v>
      </c>
      <c r="J13" s="1">
        <v>37</v>
      </c>
      <c r="K13" s="1">
        <v>58</v>
      </c>
      <c r="L13" s="2">
        <v>28</v>
      </c>
    </row>
    <row r="14" spans="2:12" ht="16.5" thickTop="1" thickBot="1">
      <c r="B14" s="42">
        <v>7</v>
      </c>
      <c r="C14" s="19">
        <v>2950</v>
      </c>
      <c r="D14" s="1">
        <v>2980</v>
      </c>
      <c r="E14" s="1">
        <v>2.7</v>
      </c>
      <c r="F14" s="1">
        <v>19221</v>
      </c>
      <c r="G14" s="1">
        <v>825</v>
      </c>
      <c r="H14" s="1">
        <v>487</v>
      </c>
      <c r="I14" s="1">
        <v>99</v>
      </c>
      <c r="J14" s="1">
        <v>3</v>
      </c>
      <c r="K14" s="1">
        <v>65</v>
      </c>
      <c r="L14" s="2">
        <v>32</v>
      </c>
    </row>
    <row r="15" spans="2:12" ht="16.5" thickTop="1" thickBot="1">
      <c r="B15" s="42">
        <v>8</v>
      </c>
      <c r="C15" s="19">
        <v>8655</v>
      </c>
      <c r="D15" s="1">
        <v>8522</v>
      </c>
      <c r="E15" s="1">
        <v>1.2</v>
      </c>
      <c r="F15" s="1">
        <v>4339</v>
      </c>
      <c r="G15" s="1">
        <v>2687</v>
      </c>
      <c r="H15" s="1">
        <v>987</v>
      </c>
      <c r="I15" s="1">
        <v>341</v>
      </c>
      <c r="J15" s="1">
        <v>78</v>
      </c>
      <c r="K15" s="1">
        <v>194</v>
      </c>
      <c r="L15" s="2">
        <v>68</v>
      </c>
    </row>
    <row r="16" spans="2:12" ht="16.5" thickTop="1" thickBot="1">
      <c r="B16" s="42">
        <v>9</v>
      </c>
      <c r="C16" s="19">
        <v>7546</v>
      </c>
      <c r="D16" s="1">
        <v>7548</v>
      </c>
      <c r="E16" s="1">
        <v>0.8</v>
      </c>
      <c r="F16" s="1">
        <v>1305</v>
      </c>
      <c r="G16" s="1">
        <v>2350</v>
      </c>
      <c r="H16" s="1">
        <v>857</v>
      </c>
      <c r="I16" s="1">
        <v>503</v>
      </c>
      <c r="J16" s="1">
        <v>111</v>
      </c>
      <c r="K16" s="1">
        <v>342</v>
      </c>
      <c r="L16" s="2">
        <v>50</v>
      </c>
    </row>
    <row r="17" spans="2:33" ht="16.5" thickTop="1" thickBot="1">
      <c r="B17" s="42">
        <v>10</v>
      </c>
      <c r="C17" s="19">
        <v>7901</v>
      </c>
      <c r="D17" s="1">
        <v>7896</v>
      </c>
      <c r="E17" s="1">
        <v>0.7</v>
      </c>
      <c r="F17" s="1">
        <v>1198</v>
      </c>
      <c r="G17" s="1">
        <v>2876</v>
      </c>
      <c r="H17" s="1">
        <v>125</v>
      </c>
      <c r="I17" s="1">
        <v>304</v>
      </c>
      <c r="J17" s="1">
        <v>88</v>
      </c>
      <c r="K17" s="1">
        <v>197</v>
      </c>
      <c r="L17" s="2">
        <v>18</v>
      </c>
    </row>
    <row r="18" spans="2:33" ht="16.5" thickTop="1" thickBot="1">
      <c r="B18" s="42">
        <v>11</v>
      </c>
      <c r="C18" s="19">
        <v>6615</v>
      </c>
      <c r="D18" s="1">
        <v>6636</v>
      </c>
      <c r="E18" s="1">
        <v>1.5</v>
      </c>
      <c r="F18" s="1">
        <v>7211</v>
      </c>
      <c r="G18" s="1">
        <v>1986</v>
      </c>
      <c r="H18" s="1">
        <v>847</v>
      </c>
      <c r="I18" s="1">
        <v>272</v>
      </c>
      <c r="J18" s="1">
        <v>27</v>
      </c>
      <c r="K18" s="1">
        <v>218</v>
      </c>
      <c r="L18" s="2">
        <v>27</v>
      </c>
    </row>
    <row r="19" spans="2:33" ht="16.5" thickTop="1" thickBot="1">
      <c r="B19" s="42">
        <v>12</v>
      </c>
      <c r="C19" s="19">
        <v>9731</v>
      </c>
      <c r="D19" s="1">
        <v>9800</v>
      </c>
      <c r="E19" s="1">
        <v>0.8</v>
      </c>
      <c r="F19" s="1">
        <v>1121</v>
      </c>
      <c r="G19" s="1">
        <v>2987</v>
      </c>
      <c r="H19" s="1">
        <v>759</v>
      </c>
      <c r="I19" s="1">
        <v>544</v>
      </c>
      <c r="J19" s="1">
        <v>125</v>
      </c>
      <c r="K19" s="1">
        <v>316</v>
      </c>
      <c r="L19" s="2">
        <v>103</v>
      </c>
    </row>
    <row r="20" spans="2:33" ht="16.5" thickTop="1" thickBot="1">
      <c r="B20" s="42">
        <v>13</v>
      </c>
      <c r="C20" s="19">
        <v>5012</v>
      </c>
      <c r="D20" s="1">
        <v>5123</v>
      </c>
      <c r="E20" s="1">
        <v>1.8</v>
      </c>
      <c r="F20" s="1">
        <v>9083</v>
      </c>
      <c r="G20" s="1">
        <v>1578</v>
      </c>
      <c r="H20" s="1">
        <v>547</v>
      </c>
      <c r="I20" s="1">
        <v>209</v>
      </c>
      <c r="J20" s="1">
        <v>4</v>
      </c>
      <c r="K20" s="1">
        <v>146</v>
      </c>
      <c r="L20" s="2">
        <v>58</v>
      </c>
    </row>
    <row r="21" spans="2:33" ht="16.5" thickTop="1" thickBot="1">
      <c r="B21" s="42">
        <v>14</v>
      </c>
      <c r="C21" s="19">
        <v>4021</v>
      </c>
      <c r="D21" s="1">
        <v>3895</v>
      </c>
      <c r="E21" s="1">
        <v>1.9</v>
      </c>
      <c r="F21" s="1">
        <v>11041</v>
      </c>
      <c r="G21" s="1">
        <v>1278</v>
      </c>
      <c r="H21" s="1">
        <v>389</v>
      </c>
      <c r="I21" s="1">
        <v>201</v>
      </c>
      <c r="J21" s="1">
        <v>50</v>
      </c>
      <c r="K21" s="1">
        <v>82</v>
      </c>
      <c r="L21" s="2">
        <v>68</v>
      </c>
    </row>
    <row r="22" spans="2:33" ht="16.5" thickTop="1" thickBot="1">
      <c r="B22" s="42">
        <v>15</v>
      </c>
      <c r="C22" s="20">
        <v>3605</v>
      </c>
      <c r="D22" s="3">
        <v>3500</v>
      </c>
      <c r="E22" s="3">
        <v>1.9</v>
      </c>
      <c r="F22" s="3">
        <v>11051</v>
      </c>
      <c r="G22" s="3">
        <v>1089</v>
      </c>
      <c r="H22" s="3">
        <v>457</v>
      </c>
      <c r="I22" s="3">
        <v>127</v>
      </c>
      <c r="J22" s="3">
        <v>18</v>
      </c>
      <c r="K22" s="3">
        <v>74</v>
      </c>
      <c r="L22" s="4">
        <v>36</v>
      </c>
    </row>
    <row r="23" spans="2:33" ht="15.75" thickTop="1"/>
    <row r="27" spans="2:33" ht="15.75" thickBot="1">
      <c r="C27" s="47"/>
      <c r="D27" s="47"/>
      <c r="E27" s="47"/>
      <c r="F27" s="47"/>
      <c r="G27" s="47"/>
      <c r="H27" s="47"/>
      <c r="I27" s="47"/>
      <c r="J27" s="47"/>
      <c r="K27" s="47"/>
    </row>
    <row r="28" spans="2:33" ht="16.5" customHeight="1">
      <c r="C28" s="48"/>
      <c r="D28" s="48"/>
      <c r="E28" s="48"/>
      <c r="F28" s="48"/>
      <c r="G28" s="48"/>
      <c r="H28" s="48"/>
      <c r="I28" s="48"/>
      <c r="J28" s="48"/>
      <c r="K28" s="48"/>
      <c r="M28" s="46"/>
      <c r="N28" s="46" t="s">
        <v>26</v>
      </c>
      <c r="O28" s="46" t="s">
        <v>27</v>
      </c>
      <c r="P28" s="46" t="s">
        <v>28</v>
      </c>
      <c r="Q28" s="46" t="s">
        <v>29</v>
      </c>
      <c r="R28" s="46" t="s">
        <v>30</v>
      </c>
      <c r="S28" s="46" t="s">
        <v>31</v>
      </c>
      <c r="T28" s="46" t="s">
        <v>32</v>
      </c>
      <c r="U28" s="46" t="s">
        <v>33</v>
      </c>
      <c r="V28" s="46" t="s">
        <v>24</v>
      </c>
      <c r="X28" s="46"/>
      <c r="Y28" s="46" t="s">
        <v>26</v>
      </c>
      <c r="Z28" s="46" t="s">
        <v>27</v>
      </c>
      <c r="AA28" s="46" t="s">
        <v>28</v>
      </c>
      <c r="AB28" s="46" t="s">
        <v>29</v>
      </c>
      <c r="AC28" s="46" t="s">
        <v>30</v>
      </c>
      <c r="AD28" s="46" t="s">
        <v>31</v>
      </c>
      <c r="AE28" s="46" t="s">
        <v>32</v>
      </c>
      <c r="AF28" s="46" t="s">
        <v>33</v>
      </c>
      <c r="AG28" s="46" t="s">
        <v>24</v>
      </c>
    </row>
    <row r="29" spans="2:33">
      <c r="C29" s="49"/>
      <c r="D29" s="49"/>
      <c r="E29" s="49"/>
      <c r="F29" s="49"/>
      <c r="G29" s="49"/>
      <c r="H29" s="49"/>
      <c r="I29" s="49"/>
      <c r="J29" s="49"/>
      <c r="K29" s="49"/>
      <c r="M29" s="44" t="s">
        <v>26</v>
      </c>
      <c r="N29" s="44">
        <v>1</v>
      </c>
      <c r="O29" s="44"/>
      <c r="P29" s="44"/>
      <c r="Q29" s="44"/>
      <c r="R29" s="44"/>
      <c r="S29" s="44"/>
      <c r="T29" s="44"/>
      <c r="U29" s="44"/>
      <c r="V29" s="44"/>
      <c r="X29" s="44" t="s">
        <v>26</v>
      </c>
      <c r="Y29" s="44">
        <f>N29^2</f>
        <v>1</v>
      </c>
      <c r="Z29" s="44"/>
      <c r="AA29" s="44"/>
      <c r="AB29" s="44"/>
      <c r="AC29" s="44"/>
      <c r="AD29" s="44"/>
      <c r="AE29" s="44"/>
      <c r="AF29" s="44"/>
      <c r="AG29" s="44"/>
    </row>
    <row r="30" spans="2:33">
      <c r="C30" s="49"/>
      <c r="D30" s="49"/>
      <c r="E30" s="49"/>
      <c r="F30" s="49"/>
      <c r="G30" s="49"/>
      <c r="H30" s="49"/>
      <c r="I30" s="49"/>
      <c r="J30" s="49"/>
      <c r="K30" s="49"/>
      <c r="M30" s="44" t="s">
        <v>27</v>
      </c>
      <c r="N30" s="50">
        <v>0.99413709314990761</v>
      </c>
      <c r="O30" s="44">
        <v>1</v>
      </c>
      <c r="P30" s="44"/>
      <c r="Q30" s="44"/>
      <c r="R30" s="44"/>
      <c r="S30" s="44"/>
      <c r="T30" s="44"/>
      <c r="U30" s="44"/>
      <c r="V30" s="44"/>
      <c r="X30" s="44" t="s">
        <v>27</v>
      </c>
      <c r="Y30" s="44">
        <f t="shared" ref="Y30:Y37" si="0">N30^2</f>
        <v>0.9883085599765481</v>
      </c>
      <c r="Z30" s="44">
        <f t="shared" ref="Z30:Z37" si="1">O30^2</f>
        <v>1</v>
      </c>
      <c r="AA30" s="44"/>
      <c r="AB30" s="44"/>
      <c r="AC30" s="44"/>
      <c r="AD30" s="44"/>
      <c r="AE30" s="44"/>
      <c r="AF30" s="44"/>
      <c r="AG30" s="44"/>
    </row>
    <row r="31" spans="2:33">
      <c r="C31" s="49"/>
      <c r="D31" s="49"/>
      <c r="E31" s="49"/>
      <c r="F31" s="49"/>
      <c r="G31" s="49"/>
      <c r="H31" s="49"/>
      <c r="I31" s="49"/>
      <c r="J31" s="49"/>
      <c r="K31" s="49"/>
      <c r="M31" s="44" t="s">
        <v>28</v>
      </c>
      <c r="N31" s="50">
        <v>-0.82082506389236276</v>
      </c>
      <c r="O31" s="50">
        <v>-0.83290901235485237</v>
      </c>
      <c r="P31" s="44">
        <v>1</v>
      </c>
      <c r="Q31" s="44"/>
      <c r="R31" s="44"/>
      <c r="S31" s="44"/>
      <c r="T31" s="44"/>
      <c r="U31" s="44"/>
      <c r="V31" s="44"/>
      <c r="X31" s="44" t="s">
        <v>28</v>
      </c>
      <c r="Y31" s="44">
        <f t="shared" si="0"/>
        <v>0.67375378551390142</v>
      </c>
      <c r="Z31" s="44">
        <f t="shared" si="1"/>
        <v>0.69373742286193563</v>
      </c>
      <c r="AA31" s="44">
        <f t="shared" ref="AA31:AA37" si="2">P31^2</f>
        <v>1</v>
      </c>
      <c r="AB31" s="44"/>
      <c r="AC31" s="44"/>
      <c r="AD31" s="44"/>
      <c r="AE31" s="44"/>
      <c r="AF31" s="44"/>
      <c r="AG31" s="44"/>
    </row>
    <row r="32" spans="2:33">
      <c r="C32" s="49"/>
      <c r="D32" s="49"/>
      <c r="E32" s="49"/>
      <c r="F32" s="49"/>
      <c r="G32" s="49"/>
      <c r="H32" s="49"/>
      <c r="I32" s="49"/>
      <c r="J32" s="49"/>
      <c r="K32" s="49"/>
      <c r="M32" s="44" t="s">
        <v>29</v>
      </c>
      <c r="N32" s="44">
        <v>-0.29111730563616212</v>
      </c>
      <c r="O32" s="44">
        <v>-0.30674959707589411</v>
      </c>
      <c r="P32" s="44">
        <v>0.20055697095523028</v>
      </c>
      <c r="Q32" s="44">
        <v>1</v>
      </c>
      <c r="R32" s="44"/>
      <c r="S32" s="44"/>
      <c r="T32" s="44"/>
      <c r="U32" s="44"/>
      <c r="V32" s="44"/>
      <c r="X32" s="44" t="s">
        <v>29</v>
      </c>
      <c r="Y32" s="44">
        <f t="shared" si="0"/>
        <v>8.4749285640858624E-2</v>
      </c>
      <c r="Z32" s="44">
        <f t="shared" si="1"/>
        <v>9.4095315306223379E-2</v>
      </c>
      <c r="AA32" s="44">
        <f t="shared" si="2"/>
        <v>4.0223098598737086E-2</v>
      </c>
      <c r="AB32" s="44">
        <f t="shared" ref="AB32:AB37" si="3">Q32^2</f>
        <v>1</v>
      </c>
      <c r="AC32" s="44"/>
      <c r="AD32" s="44"/>
      <c r="AE32" s="44"/>
      <c r="AF32" s="44"/>
      <c r="AG32" s="44"/>
    </row>
    <row r="33" spans="3:33">
      <c r="C33" s="49"/>
      <c r="D33" s="49"/>
      <c r="E33" s="49"/>
      <c r="F33" s="49"/>
      <c r="G33" s="49"/>
      <c r="H33" s="49"/>
      <c r="I33" s="49"/>
      <c r="J33" s="49"/>
      <c r="K33" s="49"/>
      <c r="M33" s="44" t="s">
        <v>30</v>
      </c>
      <c r="N33" s="50">
        <v>-0.82869056304899991</v>
      </c>
      <c r="O33" s="50">
        <v>-0.84063328653208569</v>
      </c>
      <c r="P33" s="50">
        <v>0.81627837683153637</v>
      </c>
      <c r="Q33" s="44">
        <v>0.34034622360131395</v>
      </c>
      <c r="R33" s="44">
        <v>1</v>
      </c>
      <c r="S33" s="44"/>
      <c r="T33" s="44"/>
      <c r="U33" s="44"/>
      <c r="V33" s="44"/>
      <c r="X33" s="44" t="s">
        <v>30</v>
      </c>
      <c r="Y33" s="44">
        <f t="shared" si="0"/>
        <v>0.68672804928646847</v>
      </c>
      <c r="Z33" s="44">
        <f t="shared" si="1"/>
        <v>0.70666432242573562</v>
      </c>
      <c r="AA33" s="44">
        <f t="shared" si="2"/>
        <v>0.66631038848272772</v>
      </c>
      <c r="AB33" s="44">
        <f t="shared" si="3"/>
        <v>0.11583555191967559</v>
      </c>
      <c r="AC33" s="44">
        <f t="shared" ref="AC33:AC37" si="4">R33^2</f>
        <v>1</v>
      </c>
      <c r="AD33" s="44"/>
      <c r="AE33" s="44"/>
      <c r="AF33" s="44"/>
      <c r="AG33" s="44"/>
    </row>
    <row r="34" spans="3:33">
      <c r="C34" s="49"/>
      <c r="D34" s="49"/>
      <c r="E34" s="49"/>
      <c r="F34" s="49"/>
      <c r="G34" s="49"/>
      <c r="H34" s="49"/>
      <c r="I34" s="49"/>
      <c r="J34" s="49"/>
      <c r="K34" s="49"/>
      <c r="M34" s="44" t="s">
        <v>31</v>
      </c>
      <c r="N34" s="44">
        <v>-0.7291567240607767</v>
      </c>
      <c r="O34" s="44">
        <v>-0.70599405683572036</v>
      </c>
      <c r="P34" s="44">
        <v>0.64860921128927607</v>
      </c>
      <c r="Q34" s="44">
        <v>0.32065913665065349</v>
      </c>
      <c r="R34" s="44">
        <v>0.60226226881790823</v>
      </c>
      <c r="S34" s="44">
        <v>1</v>
      </c>
      <c r="T34" s="44"/>
      <c r="U34" s="44"/>
      <c r="V34" s="44"/>
      <c r="X34" s="44" t="s">
        <v>31</v>
      </c>
      <c r="Y34" s="44">
        <f t="shared" si="0"/>
        <v>0.5316695282430437</v>
      </c>
      <c r="Z34" s="44">
        <f t="shared" si="1"/>
        <v>0.49842760828735838</v>
      </c>
      <c r="AA34" s="44">
        <f t="shared" si="2"/>
        <v>0.42069390896929676</v>
      </c>
      <c r="AB34" s="44">
        <f t="shared" si="3"/>
        <v>0.10282228191754246</v>
      </c>
      <c r="AC34" s="44">
        <f t="shared" si="4"/>
        <v>0.36271984044169436</v>
      </c>
      <c r="AD34" s="44">
        <f t="shared" ref="AD34:AD37" si="5">S34^2</f>
        <v>1</v>
      </c>
      <c r="AE34" s="44"/>
      <c r="AF34" s="44"/>
      <c r="AG34" s="44"/>
    </row>
    <row r="35" spans="3:33">
      <c r="C35" s="49"/>
      <c r="D35" s="49"/>
      <c r="E35" s="49"/>
      <c r="F35" s="49"/>
      <c r="G35" s="49"/>
      <c r="H35" s="49"/>
      <c r="I35" s="49"/>
      <c r="J35" s="49"/>
      <c r="K35" s="49"/>
      <c r="M35" s="44" t="s">
        <v>32</v>
      </c>
      <c r="N35" s="50">
        <v>-0.83302510471094715</v>
      </c>
      <c r="O35" s="50">
        <v>-0.83960858055574406</v>
      </c>
      <c r="P35" s="44">
        <v>0.75882282402924939</v>
      </c>
      <c r="Q35" s="44">
        <v>0.43019929609383617</v>
      </c>
      <c r="R35" s="50">
        <v>0.94323057202238747</v>
      </c>
      <c r="S35" s="44">
        <v>0.56187714764897045</v>
      </c>
      <c r="T35" s="44">
        <v>1</v>
      </c>
      <c r="U35" s="44"/>
      <c r="V35" s="44"/>
      <c r="X35" s="44" t="s">
        <v>32</v>
      </c>
      <c r="Y35" s="44">
        <f t="shared" si="0"/>
        <v>0.69393082507868442</v>
      </c>
      <c r="Z35" s="44">
        <f t="shared" si="1"/>
        <v>0.70494256854283133</v>
      </c>
      <c r="AA35" s="44">
        <f t="shared" si="2"/>
        <v>0.57581207826772518</v>
      </c>
      <c r="AB35" s="44">
        <f t="shared" si="3"/>
        <v>0.18507143435963214</v>
      </c>
      <c r="AC35" s="44">
        <f t="shared" si="4"/>
        <v>0.88968391199768027</v>
      </c>
      <c r="AD35" s="44">
        <f t="shared" si="5"/>
        <v>0.31570592905014294</v>
      </c>
      <c r="AE35" s="44">
        <f t="shared" ref="AE35:AE37" si="6">T35^2</f>
        <v>1</v>
      </c>
      <c r="AF35" s="44"/>
      <c r="AG35" s="44"/>
    </row>
    <row r="36" spans="3:33">
      <c r="C36" s="49"/>
      <c r="D36" s="49"/>
      <c r="E36" s="49"/>
      <c r="F36" s="49"/>
      <c r="G36" s="49"/>
      <c r="H36" s="49"/>
      <c r="I36" s="49"/>
      <c r="J36" s="49"/>
      <c r="K36" s="49"/>
      <c r="M36" s="44" t="s">
        <v>33</v>
      </c>
      <c r="N36" s="44">
        <v>-0.23244134557621784</v>
      </c>
      <c r="O36" s="44">
        <v>-0.26904262014716512</v>
      </c>
      <c r="P36" s="44">
        <v>0.38707050772916685</v>
      </c>
      <c r="Q36" s="44">
        <v>-7.3711597630006606E-2</v>
      </c>
      <c r="R36" s="44">
        <v>0.59149906113226525</v>
      </c>
      <c r="S36" s="44">
        <v>-8.8962017069024679E-2</v>
      </c>
      <c r="T36" s="44">
        <v>0.36893527156458261</v>
      </c>
      <c r="U36" s="44">
        <v>1</v>
      </c>
      <c r="V36" s="44"/>
      <c r="X36" s="44" t="s">
        <v>33</v>
      </c>
      <c r="Y36" s="44">
        <f t="shared" si="0"/>
        <v>5.402897913328273E-2</v>
      </c>
      <c r="Z36" s="44">
        <f t="shared" si="1"/>
        <v>7.2383931455651779E-2</v>
      </c>
      <c r="AA36" s="44">
        <f t="shared" si="2"/>
        <v>0.14982357795371501</v>
      </c>
      <c r="AB36" s="44">
        <f t="shared" si="3"/>
        <v>5.4333996251679957E-3</v>
      </c>
      <c r="AC36" s="44">
        <f t="shared" si="4"/>
        <v>0.34987113932035124</v>
      </c>
      <c r="AD36" s="44">
        <f t="shared" si="5"/>
        <v>7.9142404809894387E-3</v>
      </c>
      <c r="AE36" s="44">
        <f t="shared" si="6"/>
        <v>0.13611323460443231</v>
      </c>
      <c r="AF36" s="44">
        <f t="shared" ref="AF36:AF37" si="7">U36^2</f>
        <v>1</v>
      </c>
      <c r="AG36" s="44"/>
    </row>
    <row r="37" spans="3:33" ht="15.75" thickBot="1">
      <c r="C37" s="49"/>
      <c r="D37" s="49"/>
      <c r="E37" s="49"/>
      <c r="F37" s="49"/>
      <c r="G37" s="49"/>
      <c r="H37" s="49"/>
      <c r="I37" s="49"/>
      <c r="J37" s="49"/>
      <c r="K37" s="49"/>
      <c r="M37" s="45" t="s">
        <v>24</v>
      </c>
      <c r="N37" s="45">
        <v>-0.83188399556320791</v>
      </c>
      <c r="O37" s="45">
        <v>-0.84497775851345269</v>
      </c>
      <c r="P37" s="45">
        <v>0.97803900379057163</v>
      </c>
      <c r="Q37" s="51">
        <v>0.3890030598270775</v>
      </c>
      <c r="R37" s="45">
        <v>0.84138227219999939</v>
      </c>
      <c r="S37" s="45">
        <v>0.69551117816907126</v>
      </c>
      <c r="T37" s="45">
        <v>0.80031725964143863</v>
      </c>
      <c r="U37" s="51">
        <v>0.34820646209859829</v>
      </c>
      <c r="V37" s="45">
        <v>1</v>
      </c>
      <c r="X37" s="45" t="s">
        <v>24</v>
      </c>
      <c r="Y37" s="44">
        <f t="shared" si="0"/>
        <v>0.69203098207420732</v>
      </c>
      <c r="Z37" s="50">
        <f t="shared" si="1"/>
        <v>0.71398741238241881</v>
      </c>
      <c r="AA37" s="50">
        <f t="shared" si="2"/>
        <v>0.95656029293565381</v>
      </c>
      <c r="AB37" s="44">
        <f t="shared" si="3"/>
        <v>0.15132338055482883</v>
      </c>
      <c r="AC37" s="50">
        <f t="shared" si="4"/>
        <v>0.70792412797243387</v>
      </c>
      <c r="AD37" s="44">
        <f t="shared" si="5"/>
        <v>0.48373579895812957</v>
      </c>
      <c r="AE37" s="44">
        <f t="shared" si="6"/>
        <v>0.64050771607998191</v>
      </c>
      <c r="AF37" s="44">
        <f t="shared" si="7"/>
        <v>0.12124774024722257</v>
      </c>
      <c r="AG37" s="44">
        <f t="shared" ref="AG37" si="8">V37^2</f>
        <v>1</v>
      </c>
    </row>
    <row r="38" spans="3:33">
      <c r="C38" s="49"/>
      <c r="D38" s="49"/>
      <c r="E38" s="49"/>
      <c r="F38" s="49"/>
      <c r="G38" s="49"/>
      <c r="H38" s="49"/>
      <c r="I38" s="49"/>
      <c r="J38" s="49"/>
      <c r="K38" s="49"/>
    </row>
    <row r="39" spans="3:33">
      <c r="C39" s="49"/>
      <c r="D39" s="49"/>
      <c r="E39" s="49"/>
      <c r="F39" s="49"/>
      <c r="G39" s="49"/>
      <c r="H39" s="49"/>
      <c r="I39" s="49"/>
      <c r="J39" s="49"/>
      <c r="K39" s="49"/>
    </row>
    <row r="40" spans="3:33" ht="15.75" thickBot="1">
      <c r="C40" s="49"/>
      <c r="D40" s="49"/>
      <c r="E40" s="49"/>
      <c r="F40" s="49"/>
      <c r="G40" s="49"/>
      <c r="H40" s="49"/>
      <c r="I40" s="49"/>
      <c r="J40" s="49"/>
      <c r="K40" s="49"/>
    </row>
    <row r="41" spans="3:33">
      <c r="C41" s="49"/>
      <c r="D41" s="49"/>
      <c r="E41" s="49"/>
      <c r="F41" s="49"/>
      <c r="G41" s="49"/>
      <c r="H41" s="49"/>
      <c r="I41" s="49"/>
      <c r="J41" s="49"/>
      <c r="K41" s="49"/>
      <c r="M41" s="46"/>
      <c r="N41" s="46" t="s">
        <v>26</v>
      </c>
      <c r="O41" s="46" t="s">
        <v>27</v>
      </c>
      <c r="P41" s="46" t="s">
        <v>28</v>
      </c>
      <c r="Q41" s="46" t="s">
        <v>29</v>
      </c>
      <c r="R41" s="46" t="s">
        <v>30</v>
      </c>
      <c r="S41" s="46" t="s">
        <v>31</v>
      </c>
      <c r="T41" s="46" t="s">
        <v>32</v>
      </c>
      <c r="U41" s="46" t="s">
        <v>33</v>
      </c>
      <c r="V41" s="46" t="s">
        <v>25</v>
      </c>
      <c r="X41" s="46"/>
      <c r="Y41" s="46" t="s">
        <v>26</v>
      </c>
      <c r="Z41" s="46" t="s">
        <v>27</v>
      </c>
      <c r="AA41" s="46" t="s">
        <v>28</v>
      </c>
      <c r="AB41" s="46" t="s">
        <v>29</v>
      </c>
      <c r="AC41" s="46" t="s">
        <v>30</v>
      </c>
      <c r="AD41" s="46" t="s">
        <v>31</v>
      </c>
      <c r="AE41" s="46" t="s">
        <v>32</v>
      </c>
      <c r="AF41" s="46" t="s">
        <v>33</v>
      </c>
      <c r="AG41" s="46" t="s">
        <v>25</v>
      </c>
    </row>
    <row r="42" spans="3:33">
      <c r="C42" s="49"/>
      <c r="D42" s="49"/>
      <c r="E42" s="49"/>
      <c r="F42" s="49"/>
      <c r="G42" s="49"/>
      <c r="H42" s="49"/>
      <c r="I42" s="49"/>
      <c r="J42" s="49"/>
      <c r="K42" s="49"/>
      <c r="M42" s="44" t="s">
        <v>26</v>
      </c>
      <c r="N42" s="44">
        <v>1</v>
      </c>
      <c r="O42" s="44"/>
      <c r="P42" s="44"/>
      <c r="Q42" s="44"/>
      <c r="R42" s="44"/>
      <c r="S42" s="44"/>
      <c r="T42" s="44"/>
      <c r="U42" s="44"/>
      <c r="V42" s="44"/>
      <c r="X42" s="44" t="s">
        <v>26</v>
      </c>
      <c r="Y42" s="44">
        <f>N42^2</f>
        <v>1</v>
      </c>
      <c r="Z42" s="44"/>
      <c r="AA42" s="44"/>
      <c r="AB42" s="44"/>
      <c r="AC42" s="44"/>
      <c r="AD42" s="44"/>
      <c r="AE42" s="44"/>
      <c r="AF42" s="44"/>
      <c r="AG42" s="44"/>
    </row>
    <row r="43" spans="3:33">
      <c r="C43" s="49"/>
      <c r="D43" s="49"/>
      <c r="E43" s="49"/>
      <c r="F43" s="49"/>
      <c r="G43" s="49"/>
      <c r="H43" s="49"/>
      <c r="I43" s="49"/>
      <c r="J43" s="49"/>
      <c r="K43" s="49"/>
      <c r="M43" s="44" t="s">
        <v>27</v>
      </c>
      <c r="N43" s="44">
        <v>0.99413709314990761</v>
      </c>
      <c r="O43" s="44">
        <v>1</v>
      </c>
      <c r="P43" s="44"/>
      <c r="Q43" s="44"/>
      <c r="R43" s="44"/>
      <c r="S43" s="44"/>
      <c r="T43" s="44"/>
      <c r="U43" s="44"/>
      <c r="V43" s="44"/>
      <c r="X43" s="44" t="s">
        <v>27</v>
      </c>
      <c r="Y43" s="44">
        <f t="shared" ref="Y43:Y50" si="9">N43^2</f>
        <v>0.9883085599765481</v>
      </c>
      <c r="Z43" s="44">
        <f t="shared" ref="Z43:Z50" si="10">O43^2</f>
        <v>1</v>
      </c>
      <c r="AA43" s="44"/>
      <c r="AB43" s="44"/>
      <c r="AC43" s="44"/>
      <c r="AD43" s="44"/>
      <c r="AE43" s="44"/>
      <c r="AF43" s="44"/>
      <c r="AG43" s="44"/>
    </row>
    <row r="44" spans="3:33">
      <c r="M44" s="44" t="s">
        <v>28</v>
      </c>
      <c r="N44" s="44">
        <v>-0.82082506389236276</v>
      </c>
      <c r="O44" s="44">
        <v>-0.83290901235485237</v>
      </c>
      <c r="P44" s="44">
        <v>1</v>
      </c>
      <c r="Q44" s="44"/>
      <c r="R44" s="44"/>
      <c r="S44" s="44"/>
      <c r="T44" s="44"/>
      <c r="U44" s="44"/>
      <c r="V44" s="44"/>
      <c r="X44" s="44" t="s">
        <v>28</v>
      </c>
      <c r="Y44" s="44">
        <f t="shared" si="9"/>
        <v>0.67375378551390142</v>
      </c>
      <c r="Z44" s="44">
        <f t="shared" si="10"/>
        <v>0.69373742286193563</v>
      </c>
      <c r="AA44" s="44">
        <f t="shared" ref="AA44:AA50" si="11">P44^2</f>
        <v>1</v>
      </c>
      <c r="AB44" s="44"/>
      <c r="AC44" s="44"/>
      <c r="AD44" s="44"/>
      <c r="AE44" s="44"/>
      <c r="AF44" s="44"/>
      <c r="AG44" s="44"/>
    </row>
    <row r="45" spans="3:33">
      <c r="M45" s="44" t="s">
        <v>29</v>
      </c>
      <c r="N45" s="44">
        <v>-0.29111730563616212</v>
      </c>
      <c r="O45" s="44">
        <v>-0.30674959707589411</v>
      </c>
      <c r="P45" s="44">
        <v>0.20055697095523028</v>
      </c>
      <c r="Q45" s="44">
        <v>1</v>
      </c>
      <c r="R45" s="44"/>
      <c r="S45" s="44"/>
      <c r="T45" s="44"/>
      <c r="U45" s="44"/>
      <c r="V45" s="44"/>
      <c r="X45" s="44" t="s">
        <v>29</v>
      </c>
      <c r="Y45" s="44">
        <f t="shared" si="9"/>
        <v>8.4749285640858624E-2</v>
      </c>
      <c r="Z45" s="44">
        <f t="shared" si="10"/>
        <v>9.4095315306223379E-2</v>
      </c>
      <c r="AA45" s="44">
        <f t="shared" si="11"/>
        <v>4.0223098598737086E-2</v>
      </c>
      <c r="AB45" s="44">
        <f t="shared" ref="AB45:AB50" si="12">Q45^2</f>
        <v>1</v>
      </c>
      <c r="AC45" s="44"/>
      <c r="AD45" s="44"/>
      <c r="AE45" s="44"/>
      <c r="AF45" s="44"/>
      <c r="AG45" s="44"/>
    </row>
    <row r="46" spans="3:33">
      <c r="M46" s="44" t="s">
        <v>30</v>
      </c>
      <c r="N46" s="44">
        <v>-0.82869056304899991</v>
      </c>
      <c r="O46" s="44">
        <v>-0.84063328653208569</v>
      </c>
      <c r="P46" s="44">
        <v>0.81627837683153637</v>
      </c>
      <c r="Q46" s="44">
        <v>0.34034622360131395</v>
      </c>
      <c r="R46" s="44">
        <v>1</v>
      </c>
      <c r="S46" s="44"/>
      <c r="T46" s="44"/>
      <c r="U46" s="44"/>
      <c r="V46" s="44"/>
      <c r="X46" s="44" t="s">
        <v>30</v>
      </c>
      <c r="Y46" s="44">
        <f t="shared" si="9"/>
        <v>0.68672804928646847</v>
      </c>
      <c r="Z46" s="44">
        <f t="shared" si="10"/>
        <v>0.70666432242573562</v>
      </c>
      <c r="AA46" s="44">
        <f t="shared" si="11"/>
        <v>0.66631038848272772</v>
      </c>
      <c r="AB46" s="44">
        <f t="shared" si="12"/>
        <v>0.11583555191967559</v>
      </c>
      <c r="AC46" s="44">
        <f t="shared" ref="AC46:AC50" si="13">R46^2</f>
        <v>1</v>
      </c>
      <c r="AD46" s="44"/>
      <c r="AE46" s="44"/>
      <c r="AF46" s="44"/>
      <c r="AG46" s="44"/>
    </row>
    <row r="47" spans="3:33">
      <c r="M47" s="44" t="s">
        <v>31</v>
      </c>
      <c r="N47" s="44">
        <v>-0.7291567240607767</v>
      </c>
      <c r="O47" s="44">
        <v>-0.70599405683572036</v>
      </c>
      <c r="P47" s="44">
        <v>0.64860921128927607</v>
      </c>
      <c r="Q47" s="44">
        <v>0.32065913665065349</v>
      </c>
      <c r="R47" s="44">
        <v>0.60226226881790823</v>
      </c>
      <c r="S47" s="44">
        <v>1</v>
      </c>
      <c r="T47" s="44"/>
      <c r="U47" s="44"/>
      <c r="V47" s="44"/>
      <c r="X47" s="44" t="s">
        <v>31</v>
      </c>
      <c r="Y47" s="44">
        <f t="shared" si="9"/>
        <v>0.5316695282430437</v>
      </c>
      <c r="Z47" s="44">
        <f t="shared" si="10"/>
        <v>0.49842760828735838</v>
      </c>
      <c r="AA47" s="44">
        <f t="shared" si="11"/>
        <v>0.42069390896929676</v>
      </c>
      <c r="AB47" s="44">
        <f t="shared" si="12"/>
        <v>0.10282228191754246</v>
      </c>
      <c r="AC47" s="44">
        <f t="shared" si="13"/>
        <v>0.36271984044169436</v>
      </c>
      <c r="AD47" s="44">
        <f t="shared" ref="AD47:AD50" si="14">S47^2</f>
        <v>1</v>
      </c>
      <c r="AE47" s="44"/>
      <c r="AF47" s="44"/>
      <c r="AG47" s="44"/>
    </row>
    <row r="48" spans="3:33">
      <c r="M48" s="44" t="s">
        <v>32</v>
      </c>
      <c r="N48" s="44">
        <v>-0.83302510471094715</v>
      </c>
      <c r="O48" s="44">
        <v>-0.83960858055574406</v>
      </c>
      <c r="P48" s="44">
        <v>0.75882282402924939</v>
      </c>
      <c r="Q48" s="44">
        <v>0.43019929609383617</v>
      </c>
      <c r="R48" s="44">
        <v>0.94323057202238747</v>
      </c>
      <c r="S48" s="44">
        <v>0.56187714764897045</v>
      </c>
      <c r="T48" s="44">
        <v>1</v>
      </c>
      <c r="U48" s="44"/>
      <c r="V48" s="44"/>
      <c r="X48" s="44" t="s">
        <v>32</v>
      </c>
      <c r="Y48" s="44">
        <f t="shared" si="9"/>
        <v>0.69393082507868442</v>
      </c>
      <c r="Z48" s="44">
        <f t="shared" si="10"/>
        <v>0.70494256854283133</v>
      </c>
      <c r="AA48" s="44">
        <f t="shared" si="11"/>
        <v>0.57581207826772518</v>
      </c>
      <c r="AB48" s="44">
        <f t="shared" si="12"/>
        <v>0.18507143435963214</v>
      </c>
      <c r="AC48" s="44">
        <f t="shared" si="13"/>
        <v>0.88968391199768027</v>
      </c>
      <c r="AD48" s="44">
        <f t="shared" si="14"/>
        <v>0.31570592905014294</v>
      </c>
      <c r="AE48" s="44">
        <f t="shared" ref="AE48:AE50" si="15">T48^2</f>
        <v>1</v>
      </c>
      <c r="AF48" s="44"/>
      <c r="AG48" s="44"/>
    </row>
    <row r="49" spans="13:33">
      <c r="M49" s="44" t="s">
        <v>33</v>
      </c>
      <c r="N49" s="44">
        <v>-0.23244134557621784</v>
      </c>
      <c r="O49" s="44">
        <v>-0.26904262014716512</v>
      </c>
      <c r="P49" s="44">
        <v>0.38707050772916685</v>
      </c>
      <c r="Q49" s="44">
        <v>-7.3711597630006606E-2</v>
      </c>
      <c r="R49" s="44">
        <v>0.59149906113226525</v>
      </c>
      <c r="S49" s="44">
        <v>-8.8962017069024679E-2</v>
      </c>
      <c r="T49" s="44">
        <v>0.36893527156458261</v>
      </c>
      <c r="U49" s="44">
        <v>1</v>
      </c>
      <c r="V49" s="44"/>
      <c r="X49" s="44" t="s">
        <v>33</v>
      </c>
      <c r="Y49" s="44">
        <f t="shared" si="9"/>
        <v>5.402897913328273E-2</v>
      </c>
      <c r="Z49" s="44">
        <f t="shared" si="10"/>
        <v>7.2383931455651779E-2</v>
      </c>
      <c r="AA49" s="44">
        <f t="shared" si="11"/>
        <v>0.14982357795371501</v>
      </c>
      <c r="AB49" s="44">
        <f t="shared" si="12"/>
        <v>5.4333996251679957E-3</v>
      </c>
      <c r="AC49" s="44">
        <f t="shared" si="13"/>
        <v>0.34987113932035124</v>
      </c>
      <c r="AD49" s="44">
        <f t="shared" si="14"/>
        <v>7.9142404809894387E-3</v>
      </c>
      <c r="AE49" s="44">
        <f t="shared" si="15"/>
        <v>0.13611323460443231</v>
      </c>
      <c r="AF49" s="44">
        <f t="shared" ref="AF49:AF50" si="16">U49^2</f>
        <v>1</v>
      </c>
      <c r="AG49" s="44"/>
    </row>
    <row r="50" spans="13:33" ht="15.75" thickBot="1">
      <c r="M50" s="45" t="s">
        <v>25</v>
      </c>
      <c r="N50" s="45">
        <v>-0.83101750011552422</v>
      </c>
      <c r="O50" s="45">
        <v>-0.84417389352786298</v>
      </c>
      <c r="P50" s="45">
        <v>0.97595681945830226</v>
      </c>
      <c r="Q50" s="51">
        <v>0.38406632089643122</v>
      </c>
      <c r="R50" s="45">
        <v>0.84263899379202056</v>
      </c>
      <c r="S50" s="45">
        <v>0.70244590831638865</v>
      </c>
      <c r="T50" s="45">
        <v>0.80395513695822485</v>
      </c>
      <c r="U50" s="51">
        <v>0.34052722719705331</v>
      </c>
      <c r="V50" s="45">
        <v>1</v>
      </c>
      <c r="X50" s="45" t="s">
        <v>25</v>
      </c>
      <c r="Y50" s="44">
        <f t="shared" si="9"/>
        <v>0.69059008549825529</v>
      </c>
      <c r="Z50" s="50">
        <f t="shared" si="10"/>
        <v>0.71262956251399179</v>
      </c>
      <c r="AA50" s="50">
        <f t="shared" si="11"/>
        <v>0.95249171344716521</v>
      </c>
      <c r="AB50" s="44">
        <f t="shared" si="12"/>
        <v>0.14750693884692048</v>
      </c>
      <c r="AC50" s="50">
        <f t="shared" si="13"/>
        <v>0.71004047385882885</v>
      </c>
      <c r="AD50" s="44">
        <f t="shared" si="14"/>
        <v>0.49343025411043628</v>
      </c>
      <c r="AE50" s="44">
        <f t="shared" si="15"/>
        <v>0.64634386224151807</v>
      </c>
      <c r="AF50" s="44">
        <f t="shared" si="16"/>
        <v>0.11595879246251356</v>
      </c>
      <c r="AG50" s="44">
        <f t="shared" ref="AG50" si="17">V50^2</f>
        <v>1</v>
      </c>
    </row>
  </sheetData>
  <mergeCells count="11">
    <mergeCell ref="K6:K7"/>
    <mergeCell ref="L6:L7"/>
    <mergeCell ref="B6:B7"/>
    <mergeCell ref="E6:E7"/>
    <mergeCell ref="F6:F7"/>
    <mergeCell ref="G6:G7"/>
    <mergeCell ref="H6:H7"/>
    <mergeCell ref="I6:I7"/>
    <mergeCell ref="J6:J7"/>
    <mergeCell ref="C6:C7"/>
    <mergeCell ref="D6:D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J102"/>
  <sheetViews>
    <sheetView tabSelected="1" topLeftCell="A58" workbookViewId="0">
      <selection activeCell="B64" sqref="B64:J83"/>
    </sheetView>
  </sheetViews>
  <sheetFormatPr defaultRowHeight="15"/>
  <cols>
    <col min="2" max="2" width="28.28515625" customWidth="1"/>
    <col min="3" max="3" width="18.85546875" customWidth="1"/>
    <col min="4" max="4" width="14.85546875" customWidth="1"/>
    <col min="6" max="6" width="10" customWidth="1"/>
    <col min="7" max="7" width="15.42578125" customWidth="1"/>
    <col min="8" max="8" width="17" customWidth="1"/>
    <col min="9" max="9" width="16.28515625" customWidth="1"/>
    <col min="10" max="10" width="17.7109375" customWidth="1"/>
  </cols>
  <sheetData>
    <row r="1" spans="2:7">
      <c r="B1" s="53" t="s">
        <v>59</v>
      </c>
    </row>
    <row r="2" spans="2:7">
      <c r="B2" t="s">
        <v>34</v>
      </c>
    </row>
    <row r="3" spans="2:7" ht="15.75" thickBot="1"/>
    <row r="4" spans="2:7">
      <c r="B4" s="52" t="s">
        <v>35</v>
      </c>
      <c r="C4" s="52"/>
    </row>
    <row r="5" spans="2:7">
      <c r="B5" s="44" t="s">
        <v>36</v>
      </c>
      <c r="C5" s="44">
        <v>0.83188399556320836</v>
      </c>
    </row>
    <row r="6" spans="2:7">
      <c r="B6" s="44" t="s">
        <v>37</v>
      </c>
      <c r="C6" s="44">
        <v>0.6920309820742081</v>
      </c>
    </row>
    <row r="7" spans="2:7">
      <c r="B7" s="44" t="s">
        <v>38</v>
      </c>
      <c r="C7" s="44">
        <v>0.66834105761837803</v>
      </c>
    </row>
    <row r="8" spans="2:7">
      <c r="B8" s="44" t="s">
        <v>39</v>
      </c>
      <c r="C8" s="44">
        <v>1229.6221174198188</v>
      </c>
    </row>
    <row r="9" spans="2:7" ht="15.75" thickBot="1">
      <c r="B9" s="45" t="s">
        <v>40</v>
      </c>
      <c r="C9" s="45">
        <v>15</v>
      </c>
    </row>
    <row r="11" spans="2:7" ht="15.75" thickBot="1">
      <c r="B11" t="s">
        <v>41</v>
      </c>
    </row>
    <row r="12" spans="2:7">
      <c r="B12" s="46"/>
      <c r="C12" s="46" t="s">
        <v>46</v>
      </c>
      <c r="D12" s="46" t="s">
        <v>47</v>
      </c>
      <c r="E12" s="46" t="s">
        <v>48</v>
      </c>
      <c r="F12" s="46" t="s">
        <v>49</v>
      </c>
      <c r="G12" s="46" t="s">
        <v>50</v>
      </c>
    </row>
    <row r="13" spans="2:7">
      <c r="B13" s="44" t="s">
        <v>42</v>
      </c>
      <c r="C13" s="44">
        <v>1</v>
      </c>
      <c r="D13" s="44">
        <v>44167741.761909358</v>
      </c>
      <c r="E13" s="44">
        <v>44167741.761909358</v>
      </c>
      <c r="F13" s="44">
        <v>29.212038365276328</v>
      </c>
      <c r="G13" s="44">
        <v>1.2014704956844817E-4</v>
      </c>
    </row>
    <row r="14" spans="2:7">
      <c r="B14" s="44" t="s">
        <v>43</v>
      </c>
      <c r="C14" s="44">
        <v>13</v>
      </c>
      <c r="D14" s="44">
        <v>19655617.171423987</v>
      </c>
      <c r="E14" s="44">
        <v>1511970.5516479989</v>
      </c>
      <c r="F14" s="44"/>
      <c r="G14" s="44"/>
    </row>
    <row r="15" spans="2:7" ht="15.75" thickBot="1">
      <c r="B15" s="45" t="s">
        <v>44</v>
      </c>
      <c r="C15" s="45">
        <v>14</v>
      </c>
      <c r="D15" s="45">
        <v>63823358.933333345</v>
      </c>
      <c r="E15" s="45"/>
      <c r="F15" s="45"/>
      <c r="G15" s="45"/>
    </row>
    <row r="16" spans="2:7" ht="15.75" thickBot="1"/>
    <row r="17" spans="2:10">
      <c r="B17" s="46"/>
      <c r="C17" s="46" t="s">
        <v>51</v>
      </c>
      <c r="D17" s="46" t="s">
        <v>39</v>
      </c>
      <c r="E17" s="46" t="s">
        <v>52</v>
      </c>
      <c r="F17" s="46" t="s">
        <v>53</v>
      </c>
      <c r="G17" s="46" t="s">
        <v>54</v>
      </c>
      <c r="H17" s="46" t="s">
        <v>55</v>
      </c>
      <c r="I17" s="46" t="s">
        <v>56</v>
      </c>
      <c r="J17" s="46" t="s">
        <v>57</v>
      </c>
    </row>
    <row r="18" spans="2:10">
      <c r="B18" s="44" t="s">
        <v>45</v>
      </c>
      <c r="C18" s="44">
        <v>11348.359204618346</v>
      </c>
      <c r="D18" s="44">
        <v>985.2935673467116</v>
      </c>
      <c r="E18" s="44">
        <v>11.517744133028538</v>
      </c>
      <c r="F18" s="44">
        <v>3.4125335785779562E-8</v>
      </c>
      <c r="G18" s="44">
        <v>9219.7618684603785</v>
      </c>
      <c r="H18" s="44">
        <v>13476.956540776313</v>
      </c>
      <c r="I18" s="44">
        <v>9219.7618684603785</v>
      </c>
      <c r="J18" s="44">
        <v>13476.956540776313</v>
      </c>
    </row>
    <row r="19" spans="2:10" ht="15.75" thickBot="1">
      <c r="B19" s="45" t="s">
        <v>58</v>
      </c>
      <c r="C19" s="45">
        <v>-3259.4563822963441</v>
      </c>
      <c r="D19" s="45">
        <v>603.06516447474428</v>
      </c>
      <c r="E19" s="45">
        <v>-5.4048162193802964</v>
      </c>
      <c r="F19" s="45">
        <v>1.2014704956844825E-4</v>
      </c>
      <c r="G19" s="45">
        <v>-4562.2994588906886</v>
      </c>
      <c r="H19" s="45">
        <v>-1956.6133057019997</v>
      </c>
      <c r="I19" s="45">
        <v>-4562.2994588906886</v>
      </c>
      <c r="J19" s="45">
        <v>-1956.6133057019997</v>
      </c>
    </row>
    <row r="22" spans="2:10">
      <c r="B22" s="53" t="s">
        <v>60</v>
      </c>
    </row>
    <row r="23" spans="2:10">
      <c r="B23" t="s">
        <v>34</v>
      </c>
    </row>
    <row r="24" spans="2:10" ht="15.75" thickBot="1"/>
    <row r="25" spans="2:10">
      <c r="B25" s="52" t="s">
        <v>35</v>
      </c>
      <c r="C25" s="52"/>
    </row>
    <row r="26" spans="2:10">
      <c r="B26" s="44" t="s">
        <v>36</v>
      </c>
      <c r="C26" s="44">
        <v>0.8449777585134528</v>
      </c>
    </row>
    <row r="27" spans="2:10">
      <c r="B27" s="44" t="s">
        <v>37</v>
      </c>
      <c r="C27" s="44">
        <v>0.71398741238241892</v>
      </c>
    </row>
    <row r="28" spans="2:10">
      <c r="B28" s="44" t="s">
        <v>38</v>
      </c>
      <c r="C28" s="44">
        <v>0.69198644410414345</v>
      </c>
    </row>
    <row r="29" spans="2:10">
      <c r="B29" s="44" t="s">
        <v>39</v>
      </c>
      <c r="C29" s="44">
        <v>1184.9791961487158</v>
      </c>
    </row>
    <row r="30" spans="2:10" ht="15.75" thickBot="1">
      <c r="B30" s="45" t="s">
        <v>40</v>
      </c>
      <c r="C30" s="45">
        <v>15</v>
      </c>
    </row>
    <row r="32" spans="2:10" ht="15.75" thickBot="1">
      <c r="B32" t="s">
        <v>41</v>
      </c>
    </row>
    <row r="33" spans="2:10">
      <c r="B33" s="46"/>
      <c r="C33" s="46" t="s">
        <v>46</v>
      </c>
      <c r="D33" s="46" t="s">
        <v>47</v>
      </c>
      <c r="E33" s="46" t="s">
        <v>48</v>
      </c>
      <c r="F33" s="46" t="s">
        <v>49</v>
      </c>
      <c r="G33" s="46" t="s">
        <v>50</v>
      </c>
    </row>
    <row r="34" spans="2:10">
      <c r="B34" s="44" t="s">
        <v>42</v>
      </c>
      <c r="C34" s="44">
        <v>1</v>
      </c>
      <c r="D34" s="44">
        <v>45569074.894365013</v>
      </c>
      <c r="E34" s="44">
        <v>45569074.894365013</v>
      </c>
      <c r="F34" s="44">
        <v>32.452544967642858</v>
      </c>
      <c r="G34" s="44">
        <v>7.3331456248388848E-5</v>
      </c>
    </row>
    <row r="35" spans="2:10">
      <c r="B35" s="44" t="s">
        <v>43</v>
      </c>
      <c r="C35" s="44">
        <v>13</v>
      </c>
      <c r="D35" s="44">
        <v>18254284.038968336</v>
      </c>
      <c r="E35" s="44">
        <v>1404175.6953052566</v>
      </c>
      <c r="F35" s="44"/>
      <c r="G35" s="44"/>
    </row>
    <row r="36" spans="2:10" ht="15.75" thickBot="1">
      <c r="B36" s="45" t="s">
        <v>44</v>
      </c>
      <c r="C36" s="45">
        <v>14</v>
      </c>
      <c r="D36" s="45">
        <v>63823358.933333352</v>
      </c>
      <c r="E36" s="45"/>
      <c r="F36" s="45"/>
      <c r="G36" s="45"/>
    </row>
    <row r="37" spans="2:10" ht="15.75" thickBot="1"/>
    <row r="38" spans="2:10">
      <c r="B38" s="46"/>
      <c r="C38" s="46" t="s">
        <v>51</v>
      </c>
      <c r="D38" s="46" t="s">
        <v>39</v>
      </c>
      <c r="E38" s="46" t="s">
        <v>52</v>
      </c>
      <c r="F38" s="46" t="s">
        <v>53</v>
      </c>
      <c r="G38" s="46" t="s">
        <v>54</v>
      </c>
      <c r="H38" s="46" t="s">
        <v>55</v>
      </c>
      <c r="I38" s="46" t="s">
        <v>56</v>
      </c>
      <c r="J38" s="46" t="s">
        <v>57</v>
      </c>
    </row>
    <row r="39" spans="2:10">
      <c r="B39" s="44" t="s">
        <v>45</v>
      </c>
      <c r="C39" s="44">
        <v>9145.3549965956699</v>
      </c>
      <c r="D39" s="44">
        <v>584.6771982706523</v>
      </c>
      <c r="E39" s="44">
        <v>15.641716529472394</v>
      </c>
      <c r="F39" s="44">
        <v>8.224886825187954E-10</v>
      </c>
      <c r="G39" s="44">
        <v>7882.2367057672509</v>
      </c>
      <c r="H39" s="44">
        <v>10408.473287424089</v>
      </c>
      <c r="I39" s="44">
        <v>7882.2367057672509</v>
      </c>
      <c r="J39" s="44">
        <v>10408.473287424089</v>
      </c>
    </row>
    <row r="40" spans="2:10" ht="15.75" thickBot="1">
      <c r="B40" s="45" t="s">
        <v>58</v>
      </c>
      <c r="C40" s="45">
        <v>-0.36653343792667525</v>
      </c>
      <c r="D40" s="45">
        <v>6.4341209439679303E-2</v>
      </c>
      <c r="E40" s="45">
        <v>-5.6967135233959967</v>
      </c>
      <c r="F40" s="45">
        <v>7.3331456248389146E-5</v>
      </c>
      <c r="G40" s="45">
        <v>-0.50553416984791599</v>
      </c>
      <c r="H40" s="45">
        <v>-0.22753270600543454</v>
      </c>
      <c r="I40" s="45">
        <v>-0.50553416984791599</v>
      </c>
      <c r="J40" s="45">
        <v>-0.22753270600543454</v>
      </c>
    </row>
    <row r="43" spans="2:10">
      <c r="B43" s="53" t="s">
        <v>61</v>
      </c>
    </row>
    <row r="44" spans="2:10">
      <c r="B44" t="s">
        <v>34</v>
      </c>
    </row>
    <row r="45" spans="2:10" ht="15.75" thickBot="1"/>
    <row r="46" spans="2:10">
      <c r="B46" s="52" t="s">
        <v>35</v>
      </c>
      <c r="C46" s="52"/>
    </row>
    <row r="47" spans="2:10">
      <c r="B47" s="44" t="s">
        <v>36</v>
      </c>
      <c r="C47" s="44">
        <v>0.97803900379057174</v>
      </c>
    </row>
    <row r="48" spans="2:10">
      <c r="B48" s="44" t="s">
        <v>37</v>
      </c>
      <c r="C48" s="44">
        <v>0.95656029293565392</v>
      </c>
    </row>
    <row r="49" spans="2:10">
      <c r="B49" s="44" t="s">
        <v>38</v>
      </c>
      <c r="C49" s="44">
        <v>0.95321877700762725</v>
      </c>
    </row>
    <row r="50" spans="2:10">
      <c r="B50" s="44" t="s">
        <v>39</v>
      </c>
      <c r="C50" s="44">
        <v>461.80815330166399</v>
      </c>
    </row>
    <row r="51" spans="2:10" ht="15.75" thickBot="1">
      <c r="B51" s="45" t="s">
        <v>40</v>
      </c>
      <c r="C51" s="45">
        <v>15</v>
      </c>
    </row>
    <row r="53" spans="2:10" ht="15.75" thickBot="1">
      <c r="B53" t="s">
        <v>41</v>
      </c>
    </row>
    <row r="54" spans="2:10">
      <c r="B54" s="46"/>
      <c r="C54" s="46" t="s">
        <v>46</v>
      </c>
      <c r="D54" s="46" t="s">
        <v>47</v>
      </c>
      <c r="E54" s="46" t="s">
        <v>48</v>
      </c>
      <c r="F54" s="46" t="s">
        <v>49</v>
      </c>
      <c r="G54" s="46" t="s">
        <v>50</v>
      </c>
    </row>
    <row r="55" spans="2:10">
      <c r="B55" s="44" t="s">
        <v>42</v>
      </c>
      <c r="C55" s="44">
        <v>1</v>
      </c>
      <c r="D55" s="44">
        <v>61050890.91740673</v>
      </c>
      <c r="E55" s="44">
        <v>61050890.91740673</v>
      </c>
      <c r="F55" s="44">
        <v>286.26536983187913</v>
      </c>
      <c r="G55" s="44">
        <v>3.09903849159243E-10</v>
      </c>
    </row>
    <row r="56" spans="2:10">
      <c r="B56" s="44" t="s">
        <v>43</v>
      </c>
      <c r="C56" s="44">
        <v>13</v>
      </c>
      <c r="D56" s="44">
        <v>2772468.0159266116</v>
      </c>
      <c r="E56" s="44">
        <v>213266.77045589319</v>
      </c>
      <c r="F56" s="44"/>
      <c r="G56" s="44"/>
    </row>
    <row r="57" spans="2:10" ht="15.75" thickBot="1">
      <c r="B57" s="45" t="s">
        <v>44</v>
      </c>
      <c r="C57" s="45">
        <v>14</v>
      </c>
      <c r="D57" s="45">
        <v>63823358.933333345</v>
      </c>
      <c r="E57" s="45"/>
      <c r="F57" s="45"/>
      <c r="G57" s="45"/>
    </row>
    <row r="58" spans="2:10" ht="15.75" thickBot="1"/>
    <row r="59" spans="2:10">
      <c r="B59" s="46"/>
      <c r="C59" s="46" t="s">
        <v>51</v>
      </c>
      <c r="D59" s="46" t="s">
        <v>39</v>
      </c>
      <c r="E59" s="46" t="s">
        <v>52</v>
      </c>
      <c r="F59" s="46" t="s">
        <v>53</v>
      </c>
      <c r="G59" s="46" t="s">
        <v>54</v>
      </c>
      <c r="H59" s="46" t="s">
        <v>55</v>
      </c>
      <c r="I59" s="46" t="s">
        <v>56</v>
      </c>
      <c r="J59" s="46" t="s">
        <v>57</v>
      </c>
    </row>
    <row r="60" spans="2:10">
      <c r="B60" s="44" t="s">
        <v>45</v>
      </c>
      <c r="C60" s="44">
        <v>411.3399259968528</v>
      </c>
      <c r="D60" s="44">
        <v>368.29629422810933</v>
      </c>
      <c r="E60" s="44">
        <v>1.1168722912592866</v>
      </c>
      <c r="F60" s="44">
        <v>0.28426656207795986</v>
      </c>
      <c r="G60" s="44">
        <v>-384.31584279285778</v>
      </c>
      <c r="H60" s="44">
        <v>1206.9956947865635</v>
      </c>
      <c r="I60" s="44">
        <v>-384.31584279285778</v>
      </c>
      <c r="J60" s="44">
        <v>1206.9956947865635</v>
      </c>
    </row>
    <row r="61" spans="2:10" ht="15.75" thickBot="1">
      <c r="B61" s="45" t="s">
        <v>58</v>
      </c>
      <c r="C61" s="45">
        <v>2.8492783397785688</v>
      </c>
      <c r="D61" s="45">
        <v>0.16840325043700502</v>
      </c>
      <c r="E61" s="45">
        <v>16.919378529717896</v>
      </c>
      <c r="F61" s="45">
        <v>3.0990384915924527E-10</v>
      </c>
      <c r="G61" s="45">
        <v>2.4854652365977037</v>
      </c>
      <c r="H61" s="45">
        <v>3.2130914429594339</v>
      </c>
      <c r="I61" s="45">
        <v>2.4854652365977037</v>
      </c>
      <c r="J61" s="45">
        <v>3.2130914429594339</v>
      </c>
    </row>
    <row r="64" spans="2:10">
      <c r="B64" s="53" t="s">
        <v>62</v>
      </c>
    </row>
    <row r="65" spans="2:10">
      <c r="B65" t="s">
        <v>34</v>
      </c>
    </row>
    <row r="66" spans="2:10" ht="15.75" thickBot="1"/>
    <row r="67" spans="2:10">
      <c r="B67" s="52" t="s">
        <v>35</v>
      </c>
      <c r="C67" s="52"/>
    </row>
    <row r="68" spans="2:10">
      <c r="B68" s="44" t="s">
        <v>36</v>
      </c>
      <c r="C68" s="44">
        <v>0.8413822721999995</v>
      </c>
    </row>
    <row r="69" spans="2:10">
      <c r="B69" s="44" t="s">
        <v>37</v>
      </c>
      <c r="C69" s="44">
        <v>0.70792412797243409</v>
      </c>
    </row>
    <row r="70" spans="2:10">
      <c r="B70" s="44" t="s">
        <v>38</v>
      </c>
      <c r="C70" s="44">
        <v>0.6854567532010829</v>
      </c>
    </row>
    <row r="71" spans="2:10">
      <c r="B71" s="44" t="s">
        <v>39</v>
      </c>
      <c r="C71" s="44">
        <v>1197.4737259421047</v>
      </c>
    </row>
    <row r="72" spans="2:10" ht="15.75" thickBot="1">
      <c r="B72" s="45" t="s">
        <v>40</v>
      </c>
      <c r="C72" s="45">
        <v>15</v>
      </c>
    </row>
    <row r="74" spans="2:10" ht="15.75" thickBot="1">
      <c r="B74" t="s">
        <v>41</v>
      </c>
    </row>
    <row r="75" spans="2:10">
      <c r="B75" s="46"/>
      <c r="C75" s="46" t="s">
        <v>46</v>
      </c>
      <c r="D75" s="46" t="s">
        <v>47</v>
      </c>
      <c r="E75" s="46" t="s">
        <v>48</v>
      </c>
      <c r="F75" s="46" t="s">
        <v>49</v>
      </c>
      <c r="G75" s="46" t="s">
        <v>50</v>
      </c>
    </row>
    <row r="76" spans="2:10">
      <c r="B76" s="44" t="s">
        <v>42</v>
      </c>
      <c r="C76" s="44">
        <v>1</v>
      </c>
      <c r="D76" s="44">
        <v>45182095.717151672</v>
      </c>
      <c r="E76" s="44">
        <v>45182095.717151672</v>
      </c>
      <c r="F76" s="44">
        <v>31.508982921989094</v>
      </c>
      <c r="G76" s="44">
        <v>8.4342899711351414E-5</v>
      </c>
    </row>
    <row r="77" spans="2:10">
      <c r="B77" s="44" t="s">
        <v>43</v>
      </c>
      <c r="C77" s="44">
        <v>13</v>
      </c>
      <c r="D77" s="44">
        <v>18641263.216181669</v>
      </c>
      <c r="E77" s="44">
        <v>1433943.324321667</v>
      </c>
      <c r="F77" s="44"/>
      <c r="G77" s="44"/>
    </row>
    <row r="78" spans="2:10" ht="15.75" thickBot="1">
      <c r="B78" s="45" t="s">
        <v>44</v>
      </c>
      <c r="C78" s="45">
        <v>14</v>
      </c>
      <c r="D78" s="45">
        <v>63823358.933333337</v>
      </c>
      <c r="E78" s="45"/>
      <c r="F78" s="45"/>
      <c r="G78" s="45"/>
    </row>
    <row r="79" spans="2:10" ht="15.75" thickBot="1"/>
    <row r="80" spans="2:10">
      <c r="B80" s="46"/>
      <c r="C80" s="46" t="s">
        <v>51</v>
      </c>
      <c r="D80" s="46" t="s">
        <v>39</v>
      </c>
      <c r="E80" s="46" t="s">
        <v>52</v>
      </c>
      <c r="F80" s="46" t="s">
        <v>53</v>
      </c>
      <c r="G80" s="46" t="s">
        <v>54</v>
      </c>
      <c r="H80" s="46" t="s">
        <v>55</v>
      </c>
      <c r="I80" s="46" t="s">
        <v>56</v>
      </c>
      <c r="J80" s="46" t="s">
        <v>57</v>
      </c>
    </row>
    <row r="81" spans="2:10">
      <c r="B81" s="44" t="s">
        <v>45</v>
      </c>
      <c r="C81" s="44">
        <v>2523.0282015122025</v>
      </c>
      <c r="D81" s="44">
        <v>741.64437390523278</v>
      </c>
      <c r="E81" s="44">
        <v>3.4019380316024548</v>
      </c>
      <c r="F81" s="44">
        <v>4.7246966797668301E-3</v>
      </c>
      <c r="G81" s="44">
        <v>920.80294501084609</v>
      </c>
      <c r="H81" s="44">
        <v>4125.2534580135589</v>
      </c>
      <c r="I81" s="44">
        <v>920.80294501084609</v>
      </c>
      <c r="J81" s="44">
        <v>4125.2534580135589</v>
      </c>
    </row>
    <row r="82" spans="2:10" ht="15.75" thickBot="1">
      <c r="B82" s="45" t="s">
        <v>58</v>
      </c>
      <c r="C82" s="45">
        <v>12.635925417924526</v>
      </c>
      <c r="D82" s="45">
        <v>2.2510744643052094</v>
      </c>
      <c r="E82" s="45">
        <v>5.6132862854115242</v>
      </c>
      <c r="F82" s="45">
        <v>8.4342899711351279E-5</v>
      </c>
      <c r="G82" s="45">
        <v>7.7727747113623868</v>
      </c>
      <c r="H82" s="45">
        <v>17.499076124486663</v>
      </c>
      <c r="I82" s="45">
        <v>7.7727747113623868</v>
      </c>
      <c r="J82" s="45">
        <v>17.499076124486663</v>
      </c>
    </row>
    <row r="84" spans="2:10">
      <c r="B84" s="53" t="s">
        <v>63</v>
      </c>
    </row>
    <row r="85" spans="2:10">
      <c r="B85" t="s">
        <v>34</v>
      </c>
    </row>
    <row r="86" spans="2:10" ht="15.75" thickBot="1"/>
    <row r="87" spans="2:10">
      <c r="B87" s="52" t="s">
        <v>35</v>
      </c>
      <c r="C87" s="52"/>
    </row>
    <row r="88" spans="2:10">
      <c r="B88" s="44" t="s">
        <v>36</v>
      </c>
      <c r="C88" s="44">
        <v>0.80031725964143874</v>
      </c>
    </row>
    <row r="89" spans="2:10">
      <c r="B89" s="44" t="s">
        <v>37</v>
      </c>
      <c r="C89" s="44">
        <v>0.64050771607998214</v>
      </c>
    </row>
    <row r="90" spans="2:10">
      <c r="B90" s="44" t="s">
        <v>38</v>
      </c>
      <c r="C90" s="44">
        <v>0.61285446347075001</v>
      </c>
    </row>
    <row r="91" spans="2:10">
      <c r="B91" s="44" t="s">
        <v>39</v>
      </c>
      <c r="C91" s="44">
        <v>1328.5042216542483</v>
      </c>
    </row>
    <row r="92" spans="2:10" ht="15.75" thickBot="1">
      <c r="B92" s="45" t="s">
        <v>40</v>
      </c>
      <c r="C92" s="45">
        <v>15</v>
      </c>
    </row>
    <row r="94" spans="2:10" ht="15.75" thickBot="1">
      <c r="B94" t="s">
        <v>41</v>
      </c>
    </row>
    <row r="95" spans="2:10">
      <c r="B95" s="46"/>
      <c r="C95" s="46" t="s">
        <v>46</v>
      </c>
      <c r="D95" s="46" t="s">
        <v>47</v>
      </c>
      <c r="E95" s="46" t="s">
        <v>48</v>
      </c>
      <c r="F95" s="46" t="s">
        <v>49</v>
      </c>
      <c r="G95" s="46" t="s">
        <v>50</v>
      </c>
    </row>
    <row r="96" spans="2:10">
      <c r="B96" s="44" t="s">
        <v>42</v>
      </c>
      <c r="C96" s="44">
        <v>1</v>
      </c>
      <c r="D96" s="44">
        <v>40879353.862942263</v>
      </c>
      <c r="E96" s="44">
        <v>40879353.862942263</v>
      </c>
      <c r="F96" s="44">
        <v>23.162111348382439</v>
      </c>
      <c r="G96" s="44">
        <v>3.3903417390868909E-4</v>
      </c>
    </row>
    <row r="97" spans="2:10">
      <c r="B97" s="44" t="s">
        <v>43</v>
      </c>
      <c r="C97" s="44">
        <v>13</v>
      </c>
      <c r="D97" s="44">
        <v>22944005.070391081</v>
      </c>
      <c r="E97" s="44">
        <v>1764923.46695316</v>
      </c>
      <c r="F97" s="44"/>
      <c r="G97" s="44"/>
    </row>
    <row r="98" spans="2:10" ht="15.75" thickBot="1">
      <c r="B98" s="45" t="s">
        <v>44</v>
      </c>
      <c r="C98" s="45">
        <v>14</v>
      </c>
      <c r="D98" s="45">
        <v>63823358.933333345</v>
      </c>
      <c r="E98" s="45"/>
      <c r="F98" s="45"/>
      <c r="G98" s="45"/>
    </row>
    <row r="99" spans="2:10" ht="15.75" thickBot="1"/>
    <row r="100" spans="2:10">
      <c r="B100" s="46"/>
      <c r="C100" s="46" t="s">
        <v>51</v>
      </c>
      <c r="D100" s="46" t="s">
        <v>39</v>
      </c>
      <c r="E100" s="46" t="s">
        <v>52</v>
      </c>
      <c r="F100" s="46" t="s">
        <v>53</v>
      </c>
      <c r="G100" s="46" t="s">
        <v>54</v>
      </c>
      <c r="H100" s="46" t="s">
        <v>55</v>
      </c>
      <c r="I100" s="46" t="s">
        <v>56</v>
      </c>
      <c r="J100" s="46" t="s">
        <v>57</v>
      </c>
    </row>
    <row r="101" spans="2:10">
      <c r="B101" s="44" t="s">
        <v>45</v>
      </c>
      <c r="C101" s="44">
        <v>2992.9470773806588</v>
      </c>
      <c r="D101" s="44">
        <v>769.32302327117952</v>
      </c>
      <c r="E101" s="44">
        <v>3.8903646281825517</v>
      </c>
      <c r="F101" s="44">
        <v>1.8597680466487729E-3</v>
      </c>
      <c r="G101" s="44">
        <v>1330.9257344525322</v>
      </c>
      <c r="H101" s="44">
        <v>4654.9684203087854</v>
      </c>
      <c r="I101" s="44">
        <v>1330.9257344525322</v>
      </c>
      <c r="J101" s="44">
        <v>4654.9684203087854</v>
      </c>
    </row>
    <row r="102" spans="2:10" ht="15.75" thickBot="1">
      <c r="B102" s="45" t="s">
        <v>58</v>
      </c>
      <c r="C102" s="45">
        <v>18.310052979480705</v>
      </c>
      <c r="D102" s="45">
        <v>3.80452575449105</v>
      </c>
      <c r="E102" s="45">
        <v>4.8127031228180321</v>
      </c>
      <c r="F102" s="45">
        <v>3.3903417390868909E-4</v>
      </c>
      <c r="G102" s="45">
        <v>10.090874802806034</v>
      </c>
      <c r="H102" s="45">
        <v>26.529231156155376</v>
      </c>
      <c r="I102" s="45">
        <v>10.090874802806034</v>
      </c>
      <c r="J102" s="45">
        <v>26.529231156155376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Φύλλο1</vt:lpstr>
      <vt:lpstr>Φύλλο2</vt:lpstr>
      <vt:lpstr>Φύλλο3</vt:lpstr>
      <vt:lpstr>Φύλλο4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2017-05-19T11:41:59Z</dcterms:created>
  <dcterms:modified xsi:type="dcterms:W3CDTF">2017-06-03T00:03:44Z</dcterms:modified>
</cp:coreProperties>
</file>